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9.xml" ContentType="application/vnd.openxmlformats-officedocument.spreadsheetml.comment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6D9970-7D28-4564-9F9C-16A8DAB5F834}" xr6:coauthVersionLast="45" xr6:coauthVersionMax="45" xr10:uidLastSave="{00000000-0000-0000-0000-000000000000}"/>
  <bookViews>
    <workbookView xWindow="-120" yWindow="-120" windowWidth="20730" windowHeight="11160" tabRatio="664" firstSheet="3" activeTab="8" xr2:uid="{00000000-000D-0000-FFFF-FFFF00000000}"/>
  </bookViews>
  <sheets>
    <sheet name="Поэлементный 7А" sheetId="3" r:id="rId1"/>
    <sheet name="Анализ 7А" sheetId="1" r:id="rId2"/>
    <sheet name="Поэлементный 7Б" sheetId="7" r:id="rId3"/>
    <sheet name="Анализ 7Б" sheetId="8" r:id="rId4"/>
    <sheet name="Поэлементный 7В" sheetId="9" r:id="rId5"/>
    <sheet name="Анализ 7В" sheetId="10" r:id="rId6"/>
    <sheet name="Поэлементный 7Г" sheetId="11" r:id="rId7"/>
    <sheet name="Анализ 7Г" sheetId="12" r:id="rId8"/>
    <sheet name="Анализ по параллели" sheetId="13" r:id="rId9"/>
  </sheets>
  <externalReferences>
    <externalReference r:id="rId10"/>
  </externalReferences>
  <definedNames>
    <definedName name="_xlnm._FilterDatabase" localSheetId="1" hidden="1">'Анализ 7А'!$A$2:$Y$48</definedName>
    <definedName name="_xlnm._FilterDatabase" localSheetId="3" hidden="1">'Анализ 7Б'!$A$2:$Y$48</definedName>
    <definedName name="_xlnm._FilterDatabase" localSheetId="5" hidden="1">'Анализ 7В'!$A$2:$Y$48</definedName>
    <definedName name="_xlnm._FilterDatabase" localSheetId="7" hidden="1">'Анализ 7Г'!$A$2:$Y$48</definedName>
    <definedName name="_xlnm._FilterDatabase" localSheetId="8" hidden="1">'Анализ по параллели'!$A$2:$AC$28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3" l="1"/>
  <c r="F52" i="13"/>
  <c r="H50" i="13"/>
  <c r="F50" i="13"/>
  <c r="H48" i="13"/>
  <c r="F48" i="13"/>
  <c r="H46" i="13"/>
  <c r="F46" i="13"/>
  <c r="G39" i="13"/>
  <c r="E39" i="13"/>
  <c r="C39" i="13"/>
  <c r="C53" i="13" s="1"/>
  <c r="C38" i="13"/>
  <c r="C52" i="13" s="1"/>
  <c r="G37" i="13"/>
  <c r="E37" i="13"/>
  <c r="C37" i="13"/>
  <c r="C51" i="13" s="1"/>
  <c r="C36" i="13"/>
  <c r="C50" i="13" s="1"/>
  <c r="G35" i="13"/>
  <c r="E35" i="13"/>
  <c r="C35" i="13"/>
  <c r="C49" i="13" s="1"/>
  <c r="C34" i="13"/>
  <c r="C48" i="13" s="1"/>
  <c r="G33" i="13"/>
  <c r="E33" i="13"/>
  <c r="C33" i="13"/>
  <c r="C47" i="13" s="1"/>
  <c r="C32" i="13"/>
  <c r="C46" i="13" s="1"/>
  <c r="C24" i="13"/>
  <c r="H23" i="13"/>
  <c r="F23" i="13"/>
  <c r="C23" i="13"/>
  <c r="C22" i="13"/>
  <c r="H21" i="13"/>
  <c r="F21" i="13"/>
  <c r="C21" i="13"/>
  <c r="C20" i="13"/>
  <c r="H19" i="13"/>
  <c r="F19" i="13"/>
  <c r="C19" i="13"/>
  <c r="C18" i="13"/>
  <c r="H17" i="13"/>
  <c r="F17" i="13"/>
  <c r="C17" i="13"/>
  <c r="AN13" i="13"/>
  <c r="H53" i="13" s="1"/>
  <c r="AM13" i="13"/>
  <c r="H39" i="13" s="1"/>
  <c r="AL13" i="13"/>
  <c r="H24" i="13" s="1"/>
  <c r="AE13" i="13"/>
  <c r="G53" i="13" s="1"/>
  <c r="AD13" i="13"/>
  <c r="AC13" i="13"/>
  <c r="G24" i="13" s="1"/>
  <c r="V13" i="13"/>
  <c r="F53" i="13" s="1"/>
  <c r="U13" i="13"/>
  <c r="F39" i="13" s="1"/>
  <c r="T13" i="13"/>
  <c r="F24" i="13" s="1"/>
  <c r="M13" i="13"/>
  <c r="E53" i="13" s="1"/>
  <c r="L13" i="13"/>
  <c r="K13" i="13"/>
  <c r="E24" i="13" s="1"/>
  <c r="AN12" i="13"/>
  <c r="AM12" i="13"/>
  <c r="H38" i="13" s="1"/>
  <c r="AL12" i="13"/>
  <c r="AE12" i="13"/>
  <c r="G52" i="13" s="1"/>
  <c r="AD12" i="13"/>
  <c r="G38" i="13" s="1"/>
  <c r="AC12" i="13"/>
  <c r="G23" i="13" s="1"/>
  <c r="V12" i="13"/>
  <c r="U12" i="13"/>
  <c r="F38" i="13" s="1"/>
  <c r="T12" i="13"/>
  <c r="M12" i="13"/>
  <c r="E52" i="13" s="1"/>
  <c r="L12" i="13"/>
  <c r="E38" i="13" s="1"/>
  <c r="K12" i="13"/>
  <c r="E23" i="13" s="1"/>
  <c r="AN11" i="13"/>
  <c r="H51" i="13" s="1"/>
  <c r="AM11" i="13"/>
  <c r="H37" i="13" s="1"/>
  <c r="AL11" i="13"/>
  <c r="H22" i="13" s="1"/>
  <c r="AE11" i="13"/>
  <c r="G51" i="13" s="1"/>
  <c r="AD11" i="13"/>
  <c r="AC11" i="13"/>
  <c r="G22" i="13" s="1"/>
  <c r="V11" i="13"/>
  <c r="F51" i="13" s="1"/>
  <c r="U11" i="13"/>
  <c r="F37" i="13" s="1"/>
  <c r="T11" i="13"/>
  <c r="F22" i="13" s="1"/>
  <c r="M11" i="13"/>
  <c r="E51" i="13" s="1"/>
  <c r="L11" i="13"/>
  <c r="K11" i="13"/>
  <c r="E22" i="13" s="1"/>
  <c r="AN10" i="13"/>
  <c r="AM10" i="13"/>
  <c r="H36" i="13" s="1"/>
  <c r="AL10" i="13"/>
  <c r="AE10" i="13"/>
  <c r="G50" i="13" s="1"/>
  <c r="AD10" i="13"/>
  <c r="G36" i="13" s="1"/>
  <c r="AC10" i="13"/>
  <c r="G21" i="13" s="1"/>
  <c r="V10" i="13"/>
  <c r="U10" i="13"/>
  <c r="F36" i="13" s="1"/>
  <c r="T10" i="13"/>
  <c r="M10" i="13"/>
  <c r="E50" i="13" s="1"/>
  <c r="L10" i="13"/>
  <c r="E36" i="13" s="1"/>
  <c r="K10" i="13"/>
  <c r="E21" i="13" s="1"/>
  <c r="AN9" i="13"/>
  <c r="H49" i="13" s="1"/>
  <c r="AM9" i="13"/>
  <c r="H35" i="13" s="1"/>
  <c r="AL9" i="13"/>
  <c r="H20" i="13" s="1"/>
  <c r="AE9" i="13"/>
  <c r="G49" i="13" s="1"/>
  <c r="AD9" i="13"/>
  <c r="AC9" i="13"/>
  <c r="G20" i="13" s="1"/>
  <c r="V9" i="13"/>
  <c r="F49" i="13" s="1"/>
  <c r="U9" i="13"/>
  <c r="F35" i="13" s="1"/>
  <c r="T9" i="13"/>
  <c r="F20" i="13" s="1"/>
  <c r="M9" i="13"/>
  <c r="E49" i="13" s="1"/>
  <c r="L9" i="13"/>
  <c r="K9" i="13"/>
  <c r="E20" i="13" s="1"/>
  <c r="AN8" i="13"/>
  <c r="AM8" i="13"/>
  <c r="H34" i="13" s="1"/>
  <c r="AL8" i="13"/>
  <c r="AE8" i="13"/>
  <c r="G48" i="13" s="1"/>
  <c r="AD8" i="13"/>
  <c r="G34" i="13" s="1"/>
  <c r="AC8" i="13"/>
  <c r="G19" i="13" s="1"/>
  <c r="V8" i="13"/>
  <c r="U8" i="13"/>
  <c r="F34" i="13" s="1"/>
  <c r="T8" i="13"/>
  <c r="M8" i="13"/>
  <c r="E48" i="13" s="1"/>
  <c r="L8" i="13"/>
  <c r="E34" i="13" s="1"/>
  <c r="K8" i="13"/>
  <c r="E19" i="13" s="1"/>
  <c r="AN7" i="13"/>
  <c r="H47" i="13" s="1"/>
  <c r="AM7" i="13"/>
  <c r="H33" i="13" s="1"/>
  <c r="AL7" i="13"/>
  <c r="H18" i="13" s="1"/>
  <c r="AE7" i="13"/>
  <c r="G47" i="13" s="1"/>
  <c r="AD7" i="13"/>
  <c r="AC7" i="13"/>
  <c r="G18" i="13" s="1"/>
  <c r="V7" i="13"/>
  <c r="F47" i="13" s="1"/>
  <c r="U7" i="13"/>
  <c r="F33" i="13" s="1"/>
  <c r="T7" i="13"/>
  <c r="F18" i="13" s="1"/>
  <c r="M7" i="13"/>
  <c r="E47" i="13" s="1"/>
  <c r="L7" i="13"/>
  <c r="K7" i="13"/>
  <c r="E18" i="13" s="1"/>
  <c r="AN6" i="13"/>
  <c r="AM6" i="13"/>
  <c r="H32" i="13" s="1"/>
  <c r="AL6" i="13"/>
  <c r="AE6" i="13"/>
  <c r="G46" i="13" s="1"/>
  <c r="AD6" i="13"/>
  <c r="G32" i="13" s="1"/>
  <c r="AC6" i="13"/>
  <c r="G17" i="13" s="1"/>
  <c r="V6" i="13"/>
  <c r="U6" i="13"/>
  <c r="F32" i="13" s="1"/>
  <c r="T6" i="13"/>
  <c r="M6" i="13"/>
  <c r="E46" i="13" s="1"/>
  <c r="L6" i="13"/>
  <c r="E32" i="13" s="1"/>
  <c r="K6" i="13"/>
  <c r="E17" i="13" s="1"/>
  <c r="A10" i="12" l="1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W50" i="11"/>
  <c r="X10" i="12" s="1"/>
  <c r="X11" i="12" s="1"/>
  <c r="V50" i="11"/>
  <c r="V51" i="11" s="1"/>
  <c r="U50" i="11"/>
  <c r="V10" i="12" s="1"/>
  <c r="V11" i="12" s="1"/>
  <c r="T50" i="11"/>
  <c r="T51" i="11" s="1"/>
  <c r="S50" i="11"/>
  <c r="T10" i="12" s="1"/>
  <c r="T11" i="12" s="1"/>
  <c r="R50" i="11"/>
  <c r="R51" i="11" s="1"/>
  <c r="Q50" i="11"/>
  <c r="R10" i="12" s="1"/>
  <c r="R11" i="12" s="1"/>
  <c r="P50" i="11"/>
  <c r="P51" i="11" s="1"/>
  <c r="O50" i="11"/>
  <c r="P10" i="12" s="1"/>
  <c r="P11" i="12" s="1"/>
  <c r="N50" i="11"/>
  <c r="N51" i="11" s="1"/>
  <c r="M50" i="11"/>
  <c r="N10" i="12" s="1"/>
  <c r="N11" i="12" s="1"/>
  <c r="L50" i="11"/>
  <c r="L51" i="11" s="1"/>
  <c r="K50" i="11"/>
  <c r="L10" i="12" s="1"/>
  <c r="L11" i="12" s="1"/>
  <c r="J50" i="11"/>
  <c r="J51" i="11" s="1"/>
  <c r="I50" i="11"/>
  <c r="J10" i="12" s="1"/>
  <c r="J11" i="12" s="1"/>
  <c r="H50" i="11"/>
  <c r="H51" i="11" s="1"/>
  <c r="G50" i="11"/>
  <c r="H10" i="12" s="1"/>
  <c r="H11" i="12" s="1"/>
  <c r="F50" i="11"/>
  <c r="F51" i="11" s="1"/>
  <c r="E50" i="11"/>
  <c r="F10" i="12" s="1"/>
  <c r="F11" i="12" s="1"/>
  <c r="D50" i="11"/>
  <c r="D51" i="11" s="1"/>
  <c r="AC49" i="11"/>
  <c r="AB49" i="11"/>
  <c r="X49" i="11"/>
  <c r="Y49" i="11" s="1"/>
  <c r="AC48" i="11"/>
  <c r="AB48" i="11"/>
  <c r="X48" i="11"/>
  <c r="Y48" i="11" s="1"/>
  <c r="AF47" i="11" s="1"/>
  <c r="AE47" i="11"/>
  <c r="AC47" i="11"/>
  <c r="AB47" i="11"/>
  <c r="X47" i="11"/>
  <c r="Y47" i="11" s="1"/>
  <c r="AF46" i="11" s="1"/>
  <c r="AE46" i="11"/>
  <c r="AC46" i="11"/>
  <c r="AB46" i="11"/>
  <c r="X46" i="11"/>
  <c r="Y46" i="11" s="1"/>
  <c r="AF45" i="11" s="1"/>
  <c r="AE45" i="11"/>
  <c r="AC45" i="11"/>
  <c r="AB45" i="11"/>
  <c r="X45" i="11"/>
  <c r="Y45" i="11" s="1"/>
  <c r="AF44" i="11" s="1"/>
  <c r="AE44" i="11"/>
  <c r="AC44" i="11"/>
  <c r="AB44" i="11"/>
  <c r="X44" i="11"/>
  <c r="Y44" i="11" s="1"/>
  <c r="AF43" i="11" s="1"/>
  <c r="AE43" i="11"/>
  <c r="AC43" i="11"/>
  <c r="AB43" i="11"/>
  <c r="X43" i="11"/>
  <c r="Y43" i="11" s="1"/>
  <c r="AF42" i="11" s="1"/>
  <c r="AE42" i="11"/>
  <c r="AC42" i="11"/>
  <c r="AB42" i="11"/>
  <c r="X42" i="11"/>
  <c r="Y42" i="11" s="1"/>
  <c r="AF41" i="11" s="1"/>
  <c r="AE41" i="11"/>
  <c r="AC41" i="11"/>
  <c r="AB41" i="11"/>
  <c r="X41" i="11"/>
  <c r="Y41" i="11" s="1"/>
  <c r="AF40" i="11" s="1"/>
  <c r="AE40" i="11"/>
  <c r="AC40" i="11"/>
  <c r="AB40" i="11"/>
  <c r="X40" i="11"/>
  <c r="Y40" i="11" s="1"/>
  <c r="AF39" i="11" s="1"/>
  <c r="AE39" i="11"/>
  <c r="AC39" i="11"/>
  <c r="AB39" i="11"/>
  <c r="X39" i="11"/>
  <c r="Y39" i="11" s="1"/>
  <c r="AF38" i="11" s="1"/>
  <c r="AE38" i="11"/>
  <c r="AC38" i="11"/>
  <c r="AB38" i="11"/>
  <c r="X38" i="11"/>
  <c r="Y38" i="11" s="1"/>
  <c r="AF37" i="11" s="1"/>
  <c r="AE37" i="11"/>
  <c r="AC37" i="11"/>
  <c r="AB37" i="11"/>
  <c r="X37" i="11"/>
  <c r="Y37" i="11" s="1"/>
  <c r="AF36" i="11" s="1"/>
  <c r="AE36" i="11"/>
  <c r="AC36" i="11"/>
  <c r="AB36" i="11"/>
  <c r="X36" i="11"/>
  <c r="Y36" i="11" s="1"/>
  <c r="AF35" i="11" s="1"/>
  <c r="AE35" i="11"/>
  <c r="AC35" i="11"/>
  <c r="AB35" i="11"/>
  <c r="X35" i="11"/>
  <c r="Y35" i="11" s="1"/>
  <c r="AF34" i="11" s="1"/>
  <c r="AE34" i="11"/>
  <c r="AC34" i="11"/>
  <c r="AB34" i="11"/>
  <c r="X34" i="11"/>
  <c r="Y34" i="11" s="1"/>
  <c r="AF33" i="11" s="1"/>
  <c r="AE33" i="11"/>
  <c r="AC33" i="11"/>
  <c r="AB33" i="11"/>
  <c r="X33" i="11"/>
  <c r="Y33" i="11" s="1"/>
  <c r="AF32" i="11" s="1"/>
  <c r="AE32" i="11"/>
  <c r="AC32" i="11"/>
  <c r="AB32" i="11"/>
  <c r="X32" i="11"/>
  <c r="Y32" i="11" s="1"/>
  <c r="AF31" i="11" s="1"/>
  <c r="AE31" i="11"/>
  <c r="AC31" i="11"/>
  <c r="AB31" i="11"/>
  <c r="X31" i="11"/>
  <c r="Y31" i="11" s="1"/>
  <c r="AF30" i="11" s="1"/>
  <c r="AE30" i="11"/>
  <c r="AC30" i="11"/>
  <c r="AB30" i="11"/>
  <c r="X30" i="11"/>
  <c r="Y30" i="11" s="1"/>
  <c r="AF29" i="11" s="1"/>
  <c r="AE29" i="11"/>
  <c r="AC29" i="11"/>
  <c r="AB29" i="11"/>
  <c r="X29" i="11"/>
  <c r="Y29" i="11" s="1"/>
  <c r="AF28" i="11" s="1"/>
  <c r="AE28" i="11"/>
  <c r="AC28" i="11"/>
  <c r="AB28" i="11"/>
  <c r="X28" i="11"/>
  <c r="Y28" i="11" s="1"/>
  <c r="AF27" i="11" s="1"/>
  <c r="AE27" i="11"/>
  <c r="AC27" i="11"/>
  <c r="AB27" i="11"/>
  <c r="X27" i="11"/>
  <c r="Y27" i="11" s="1"/>
  <c r="AF26" i="11" s="1"/>
  <c r="AE26" i="11"/>
  <c r="AC26" i="11"/>
  <c r="AB26" i="11"/>
  <c r="X26" i="11"/>
  <c r="Y26" i="11" s="1"/>
  <c r="AF25" i="11" s="1"/>
  <c r="AE25" i="11"/>
  <c r="AC25" i="11"/>
  <c r="AB25" i="11"/>
  <c r="X25" i="11"/>
  <c r="Y25" i="11" s="1"/>
  <c r="AF24" i="11" s="1"/>
  <c r="AE24" i="11"/>
  <c r="AC24" i="11"/>
  <c r="AB24" i="11"/>
  <c r="X24" i="11"/>
  <c r="Y24" i="11" s="1"/>
  <c r="AF23" i="11" s="1"/>
  <c r="AE23" i="11"/>
  <c r="AC23" i="11"/>
  <c r="AB23" i="11"/>
  <c r="X23" i="11"/>
  <c r="Y23" i="11" s="1"/>
  <c r="AF22" i="11" s="1"/>
  <c r="AE22" i="11"/>
  <c r="AC22" i="11"/>
  <c r="AB22" i="11"/>
  <c r="X22" i="11"/>
  <c r="Y22" i="11" s="1"/>
  <c r="AF21" i="11" s="1"/>
  <c r="AE21" i="11"/>
  <c r="AC21" i="11"/>
  <c r="AB21" i="11"/>
  <c r="X21" i="11"/>
  <c r="Y21" i="11" s="1"/>
  <c r="AF20" i="11" s="1"/>
  <c r="AE20" i="11"/>
  <c r="AC20" i="11"/>
  <c r="AB20" i="11"/>
  <c r="X20" i="11"/>
  <c r="Y20" i="11" s="1"/>
  <c r="AF19" i="11" s="1"/>
  <c r="AE19" i="11"/>
  <c r="AC19" i="11"/>
  <c r="AB19" i="11"/>
  <c r="X19" i="11"/>
  <c r="Y19" i="11" s="1"/>
  <c r="AF18" i="11" s="1"/>
  <c r="AE18" i="11"/>
  <c r="AC18" i="11"/>
  <c r="AB18" i="11"/>
  <c r="X18" i="11"/>
  <c r="Y18" i="11" s="1"/>
  <c r="AF17" i="11" s="1"/>
  <c r="AE17" i="11"/>
  <c r="AC17" i="11"/>
  <c r="AB17" i="11"/>
  <c r="X17" i="11"/>
  <c r="Y17" i="11" s="1"/>
  <c r="AF16" i="11" s="1"/>
  <c r="AE16" i="11"/>
  <c r="AC16" i="11"/>
  <c r="AB16" i="11"/>
  <c r="X16" i="11"/>
  <c r="Y16" i="11" s="1"/>
  <c r="AF15" i="11" s="1"/>
  <c r="AE15" i="11"/>
  <c r="AC15" i="11"/>
  <c r="AB15" i="11"/>
  <c r="X15" i="11"/>
  <c r="Y15" i="11" s="1"/>
  <c r="AF14" i="11" s="1"/>
  <c r="AE14" i="11"/>
  <c r="AC14" i="11"/>
  <c r="AB14" i="11"/>
  <c r="X14" i="11"/>
  <c r="Y14" i="11" s="1"/>
  <c r="AF13" i="11" s="1"/>
  <c r="AE13" i="11"/>
  <c r="AC13" i="11"/>
  <c r="AB13" i="11"/>
  <c r="X13" i="11"/>
  <c r="Y13" i="11" s="1"/>
  <c r="AF12" i="11" s="1"/>
  <c r="AE12" i="11"/>
  <c r="AC12" i="11"/>
  <c r="AB12" i="11"/>
  <c r="X12" i="11"/>
  <c r="Y12" i="11" s="1"/>
  <c r="AF11" i="11" s="1"/>
  <c r="AE11" i="11"/>
  <c r="AC11" i="11"/>
  <c r="AB11" i="11"/>
  <c r="X11" i="11"/>
  <c r="Y11" i="11" s="1"/>
  <c r="AF10" i="11" s="1"/>
  <c r="AE10" i="11"/>
  <c r="AC10" i="11"/>
  <c r="AB10" i="11"/>
  <c r="X10" i="11"/>
  <c r="Y10" i="11" s="1"/>
  <c r="AF9" i="11" s="1"/>
  <c r="AE9" i="11"/>
  <c r="AA5" i="11"/>
  <c r="J7" i="12" s="1"/>
  <c r="M7" i="12" s="1"/>
  <c r="AA4" i="11"/>
  <c r="I7" i="12" s="1"/>
  <c r="AA3" i="11"/>
  <c r="H7" i="12" s="1"/>
  <c r="AA2" i="11"/>
  <c r="G7" i="12" s="1"/>
  <c r="A10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W50" i="9"/>
  <c r="X10" i="10" s="1"/>
  <c r="X11" i="10" s="1"/>
  <c r="V50" i="9"/>
  <c r="V51" i="9" s="1"/>
  <c r="U50" i="9"/>
  <c r="V10" i="10" s="1"/>
  <c r="V11" i="10" s="1"/>
  <c r="T50" i="9"/>
  <c r="T51" i="9" s="1"/>
  <c r="S50" i="9"/>
  <c r="T10" i="10" s="1"/>
  <c r="T11" i="10" s="1"/>
  <c r="R50" i="9"/>
  <c r="R51" i="9" s="1"/>
  <c r="Q50" i="9"/>
  <c r="R10" i="10" s="1"/>
  <c r="R11" i="10" s="1"/>
  <c r="P50" i="9"/>
  <c r="P51" i="9" s="1"/>
  <c r="O50" i="9"/>
  <c r="P10" i="10" s="1"/>
  <c r="P11" i="10" s="1"/>
  <c r="N50" i="9"/>
  <c r="N51" i="9" s="1"/>
  <c r="M50" i="9"/>
  <c r="N10" i="10" s="1"/>
  <c r="N11" i="10" s="1"/>
  <c r="L50" i="9"/>
  <c r="L51" i="9" s="1"/>
  <c r="K50" i="9"/>
  <c r="L10" i="10" s="1"/>
  <c r="L11" i="10" s="1"/>
  <c r="J50" i="9"/>
  <c r="J51" i="9" s="1"/>
  <c r="I50" i="9"/>
  <c r="J10" i="10" s="1"/>
  <c r="J11" i="10" s="1"/>
  <c r="H50" i="9"/>
  <c r="H51" i="9" s="1"/>
  <c r="G50" i="9"/>
  <c r="H10" i="10" s="1"/>
  <c r="H11" i="10" s="1"/>
  <c r="F50" i="9"/>
  <c r="F51" i="9" s="1"/>
  <c r="E50" i="9"/>
  <c r="F10" i="10" s="1"/>
  <c r="F11" i="10" s="1"/>
  <c r="D50" i="9"/>
  <c r="D51" i="9" s="1"/>
  <c r="AC49" i="9"/>
  <c r="AB49" i="9"/>
  <c r="X49" i="9"/>
  <c r="Y49" i="9" s="1"/>
  <c r="AC48" i="9"/>
  <c r="AB48" i="9"/>
  <c r="X48" i="9"/>
  <c r="Y48" i="9" s="1"/>
  <c r="AF47" i="9" s="1"/>
  <c r="AE47" i="9"/>
  <c r="AC47" i="9"/>
  <c r="AB47" i="9"/>
  <c r="X47" i="9"/>
  <c r="Y47" i="9" s="1"/>
  <c r="AF46" i="9" s="1"/>
  <c r="AE46" i="9"/>
  <c r="AC46" i="9"/>
  <c r="AB46" i="9"/>
  <c r="X46" i="9"/>
  <c r="Y46" i="9" s="1"/>
  <c r="AF45" i="9" s="1"/>
  <c r="AE45" i="9"/>
  <c r="AC45" i="9"/>
  <c r="AB45" i="9"/>
  <c r="X45" i="9"/>
  <c r="Y45" i="9" s="1"/>
  <c r="AF44" i="9" s="1"/>
  <c r="AE44" i="9"/>
  <c r="AC44" i="9"/>
  <c r="AB44" i="9"/>
  <c r="X44" i="9"/>
  <c r="Y44" i="9" s="1"/>
  <c r="AF43" i="9" s="1"/>
  <c r="AE43" i="9"/>
  <c r="AC43" i="9"/>
  <c r="AB43" i="9"/>
  <c r="X43" i="9"/>
  <c r="Y43" i="9" s="1"/>
  <c r="AF42" i="9" s="1"/>
  <c r="AE42" i="9"/>
  <c r="AC42" i="9"/>
  <c r="AB42" i="9"/>
  <c r="X42" i="9"/>
  <c r="Y42" i="9" s="1"/>
  <c r="AF41" i="9" s="1"/>
  <c r="AE41" i="9"/>
  <c r="AC41" i="9"/>
  <c r="AB41" i="9"/>
  <c r="X41" i="9"/>
  <c r="Y41" i="9" s="1"/>
  <c r="AF40" i="9" s="1"/>
  <c r="AE40" i="9"/>
  <c r="AC40" i="9"/>
  <c r="AB40" i="9"/>
  <c r="X40" i="9"/>
  <c r="Y40" i="9" s="1"/>
  <c r="AF39" i="9" s="1"/>
  <c r="AE39" i="9"/>
  <c r="AC39" i="9"/>
  <c r="AB39" i="9"/>
  <c r="X39" i="9"/>
  <c r="Y39" i="9" s="1"/>
  <c r="AF38" i="9" s="1"/>
  <c r="AE38" i="9"/>
  <c r="AC38" i="9"/>
  <c r="AB38" i="9"/>
  <c r="X38" i="9"/>
  <c r="Y38" i="9" s="1"/>
  <c r="AF37" i="9" s="1"/>
  <c r="AE37" i="9"/>
  <c r="AC37" i="9"/>
  <c r="AB37" i="9"/>
  <c r="X37" i="9"/>
  <c r="Y37" i="9" s="1"/>
  <c r="AF36" i="9" s="1"/>
  <c r="AE36" i="9"/>
  <c r="AC36" i="9"/>
  <c r="AB36" i="9"/>
  <c r="X36" i="9"/>
  <c r="Y36" i="9" s="1"/>
  <c r="AF35" i="9" s="1"/>
  <c r="AE35" i="9"/>
  <c r="AC35" i="9"/>
  <c r="AB35" i="9"/>
  <c r="X35" i="9"/>
  <c r="Y35" i="9" s="1"/>
  <c r="AF34" i="9" s="1"/>
  <c r="AE34" i="9"/>
  <c r="AC34" i="9"/>
  <c r="AB34" i="9"/>
  <c r="X34" i="9"/>
  <c r="Y34" i="9" s="1"/>
  <c r="AF33" i="9" s="1"/>
  <c r="AE33" i="9"/>
  <c r="AC33" i="9"/>
  <c r="AB33" i="9"/>
  <c r="X33" i="9"/>
  <c r="Y33" i="9" s="1"/>
  <c r="AF32" i="9" s="1"/>
  <c r="AE32" i="9"/>
  <c r="AC32" i="9"/>
  <c r="AB32" i="9"/>
  <c r="X32" i="9"/>
  <c r="Y32" i="9" s="1"/>
  <c r="AF31" i="9" s="1"/>
  <c r="AE31" i="9"/>
  <c r="AC31" i="9"/>
  <c r="AB31" i="9"/>
  <c r="X31" i="9"/>
  <c r="Y31" i="9" s="1"/>
  <c r="AF30" i="9" s="1"/>
  <c r="AE30" i="9"/>
  <c r="AC30" i="9"/>
  <c r="AB30" i="9"/>
  <c r="X30" i="9"/>
  <c r="Y30" i="9" s="1"/>
  <c r="AF29" i="9" s="1"/>
  <c r="AE29" i="9"/>
  <c r="AC29" i="9"/>
  <c r="AB29" i="9"/>
  <c r="X29" i="9"/>
  <c r="Y29" i="9" s="1"/>
  <c r="AF28" i="9" s="1"/>
  <c r="AE28" i="9"/>
  <c r="AC28" i="9"/>
  <c r="AB28" i="9"/>
  <c r="X28" i="9"/>
  <c r="Y28" i="9" s="1"/>
  <c r="AF27" i="9" s="1"/>
  <c r="AE27" i="9"/>
  <c r="AC27" i="9"/>
  <c r="AB27" i="9"/>
  <c r="X27" i="9"/>
  <c r="Y27" i="9" s="1"/>
  <c r="AF26" i="9" s="1"/>
  <c r="AE26" i="9"/>
  <c r="AC26" i="9"/>
  <c r="AB26" i="9"/>
  <c r="X26" i="9"/>
  <c r="Y26" i="9" s="1"/>
  <c r="AF25" i="9" s="1"/>
  <c r="AE25" i="9"/>
  <c r="AC25" i="9"/>
  <c r="AB25" i="9"/>
  <c r="X25" i="9"/>
  <c r="Y25" i="9" s="1"/>
  <c r="AF24" i="9" s="1"/>
  <c r="AE24" i="9"/>
  <c r="AC24" i="9"/>
  <c r="AB24" i="9"/>
  <c r="X24" i="9"/>
  <c r="Y24" i="9" s="1"/>
  <c r="AF23" i="9" s="1"/>
  <c r="AE23" i="9"/>
  <c r="AC23" i="9"/>
  <c r="AB23" i="9"/>
  <c r="X23" i="9"/>
  <c r="Y23" i="9" s="1"/>
  <c r="AF22" i="9" s="1"/>
  <c r="AE22" i="9"/>
  <c r="AC22" i="9"/>
  <c r="AB22" i="9"/>
  <c r="X22" i="9"/>
  <c r="Y22" i="9" s="1"/>
  <c r="AF21" i="9" s="1"/>
  <c r="AE21" i="9"/>
  <c r="AC21" i="9"/>
  <c r="AB21" i="9"/>
  <c r="X21" i="9"/>
  <c r="Y21" i="9" s="1"/>
  <c r="AF20" i="9" s="1"/>
  <c r="AE20" i="9"/>
  <c r="AC20" i="9"/>
  <c r="AB20" i="9"/>
  <c r="X20" i="9"/>
  <c r="Y20" i="9" s="1"/>
  <c r="AF19" i="9" s="1"/>
  <c r="AE19" i="9"/>
  <c r="AC19" i="9"/>
  <c r="AB19" i="9"/>
  <c r="X19" i="9"/>
  <c r="Y19" i="9" s="1"/>
  <c r="AF18" i="9" s="1"/>
  <c r="AE18" i="9"/>
  <c r="AC18" i="9"/>
  <c r="AB18" i="9"/>
  <c r="X18" i="9"/>
  <c r="Y18" i="9" s="1"/>
  <c r="AF17" i="9" s="1"/>
  <c r="AE17" i="9"/>
  <c r="AC17" i="9"/>
  <c r="AB17" i="9"/>
  <c r="X17" i="9"/>
  <c r="Y17" i="9" s="1"/>
  <c r="AF16" i="9" s="1"/>
  <c r="AE16" i="9"/>
  <c r="AC16" i="9"/>
  <c r="AB16" i="9"/>
  <c r="X16" i="9"/>
  <c r="Y16" i="9" s="1"/>
  <c r="AF15" i="9" s="1"/>
  <c r="AE15" i="9"/>
  <c r="AC15" i="9"/>
  <c r="AB15" i="9"/>
  <c r="X15" i="9"/>
  <c r="Y15" i="9" s="1"/>
  <c r="AF14" i="9" s="1"/>
  <c r="AE14" i="9"/>
  <c r="AC14" i="9"/>
  <c r="AB14" i="9"/>
  <c r="X14" i="9"/>
  <c r="Y14" i="9" s="1"/>
  <c r="AF13" i="9" s="1"/>
  <c r="AE13" i="9"/>
  <c r="AC13" i="9"/>
  <c r="AB13" i="9"/>
  <c r="X13" i="9"/>
  <c r="Y13" i="9" s="1"/>
  <c r="AF12" i="9" s="1"/>
  <c r="AE12" i="9"/>
  <c r="AC12" i="9"/>
  <c r="AB12" i="9"/>
  <c r="X12" i="9"/>
  <c r="Y12" i="9" s="1"/>
  <c r="AF11" i="9" s="1"/>
  <c r="AE11" i="9"/>
  <c r="AC11" i="9"/>
  <c r="AB11" i="9"/>
  <c r="X11" i="9"/>
  <c r="Y11" i="9" s="1"/>
  <c r="AF10" i="9" s="1"/>
  <c r="AE10" i="9"/>
  <c r="AC10" i="9"/>
  <c r="AB10" i="9"/>
  <c r="X10" i="9"/>
  <c r="Y10" i="9" s="1"/>
  <c r="AF9" i="9" s="1"/>
  <c r="AE9" i="9"/>
  <c r="AA5" i="9"/>
  <c r="J7" i="10" s="1"/>
  <c r="M7" i="10" s="1"/>
  <c r="AA4" i="9"/>
  <c r="I7" i="10" s="1"/>
  <c r="AA3" i="9"/>
  <c r="H7" i="10" s="1"/>
  <c r="AA2" i="9"/>
  <c r="G7" i="10" s="1"/>
  <c r="AE52" i="11" l="1"/>
  <c r="AC52" i="11"/>
  <c r="AD52" i="11"/>
  <c r="L7" i="12"/>
  <c r="K7" i="12"/>
  <c r="E51" i="11"/>
  <c r="G51" i="11"/>
  <c r="I51" i="11"/>
  <c r="K51" i="11"/>
  <c r="M51" i="11"/>
  <c r="O51" i="11"/>
  <c r="Q51" i="11"/>
  <c r="S51" i="11"/>
  <c r="U51" i="11"/>
  <c r="W51" i="11"/>
  <c r="E10" i="12"/>
  <c r="E11" i="12" s="1"/>
  <c r="G10" i="12"/>
  <c r="G11" i="12" s="1"/>
  <c r="I10" i="12"/>
  <c r="I11" i="12" s="1"/>
  <c r="K10" i="12"/>
  <c r="K11" i="12" s="1"/>
  <c r="M10" i="12"/>
  <c r="M11" i="12" s="1"/>
  <c r="O10" i="12"/>
  <c r="O11" i="12" s="1"/>
  <c r="Q10" i="12"/>
  <c r="Q11" i="12" s="1"/>
  <c r="S10" i="12"/>
  <c r="S11" i="12" s="1"/>
  <c r="U10" i="12"/>
  <c r="U11" i="12" s="1"/>
  <c r="W10" i="12"/>
  <c r="W11" i="12" s="1"/>
  <c r="L7" i="10"/>
  <c r="K7" i="10"/>
  <c r="AE52" i="9"/>
  <c r="AC52" i="9"/>
  <c r="AD52" i="9"/>
  <c r="E51" i="9"/>
  <c r="G51" i="9"/>
  <c r="I51" i="9"/>
  <c r="K51" i="9"/>
  <c r="M51" i="9"/>
  <c r="O51" i="9"/>
  <c r="Q51" i="9"/>
  <c r="S51" i="9"/>
  <c r="U51" i="9"/>
  <c r="W51" i="9"/>
  <c r="E10" i="10"/>
  <c r="E11" i="10" s="1"/>
  <c r="G10" i="10"/>
  <c r="G11" i="10" s="1"/>
  <c r="I10" i="10"/>
  <c r="I11" i="10" s="1"/>
  <c r="K10" i="10"/>
  <c r="K11" i="10" s="1"/>
  <c r="M10" i="10"/>
  <c r="M11" i="10" s="1"/>
  <c r="O10" i="10"/>
  <c r="O11" i="10" s="1"/>
  <c r="Q10" i="10"/>
  <c r="Q11" i="10" s="1"/>
  <c r="S10" i="10"/>
  <c r="S11" i="10" s="1"/>
  <c r="U10" i="10"/>
  <c r="U11" i="10" s="1"/>
  <c r="W10" i="10"/>
  <c r="W11" i="10" s="1"/>
  <c r="E9" i="8" l="1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A10" i="8"/>
  <c r="AA2" i="7"/>
  <c r="G7" i="8" s="1"/>
  <c r="AA3" i="7"/>
  <c r="H7" i="8" s="1"/>
  <c r="AA4" i="7"/>
  <c r="I7" i="8" s="1"/>
  <c r="AA5" i="7"/>
  <c r="J7" i="8" s="1"/>
  <c r="M7" i="8" s="1"/>
  <c r="AE9" i="7"/>
  <c r="X10" i="7"/>
  <c r="Y10" i="7"/>
  <c r="AF9" i="7" s="1"/>
  <c r="AB10" i="7"/>
  <c r="AC10" i="7"/>
  <c r="AE10" i="7"/>
  <c r="X11" i="7"/>
  <c r="Y11" i="7" s="1"/>
  <c r="AF10" i="7" s="1"/>
  <c r="AB11" i="7"/>
  <c r="AC11" i="7"/>
  <c r="AE11" i="7"/>
  <c r="X12" i="7"/>
  <c r="Y12" i="7"/>
  <c r="AF11" i="7" s="1"/>
  <c r="AB12" i="7"/>
  <c r="AC12" i="7"/>
  <c r="AE12" i="7"/>
  <c r="X13" i="7"/>
  <c r="Y13" i="7"/>
  <c r="AF12" i="7" s="1"/>
  <c r="AB13" i="7"/>
  <c r="AC13" i="7"/>
  <c r="AE13" i="7"/>
  <c r="X14" i="7"/>
  <c r="Y14" i="7" s="1"/>
  <c r="AF13" i="7" s="1"/>
  <c r="AB14" i="7"/>
  <c r="AC14" i="7"/>
  <c r="AE14" i="7"/>
  <c r="X15" i="7"/>
  <c r="Y15" i="7" s="1"/>
  <c r="AF14" i="7" s="1"/>
  <c r="AB15" i="7"/>
  <c r="AC15" i="7"/>
  <c r="AE15" i="7"/>
  <c r="X16" i="7"/>
  <c r="Y16" i="7"/>
  <c r="AF15" i="7" s="1"/>
  <c r="AB16" i="7"/>
  <c r="AC16" i="7"/>
  <c r="AE16" i="7"/>
  <c r="X17" i="7"/>
  <c r="Y17" i="7" s="1"/>
  <c r="AF16" i="7" s="1"/>
  <c r="AB17" i="7"/>
  <c r="AC17" i="7"/>
  <c r="AE17" i="7"/>
  <c r="X18" i="7"/>
  <c r="Y18" i="7"/>
  <c r="AF17" i="7" s="1"/>
  <c r="AB18" i="7"/>
  <c r="AC18" i="7"/>
  <c r="AE18" i="7"/>
  <c r="X19" i="7"/>
  <c r="Y19" i="7" s="1"/>
  <c r="AF18" i="7" s="1"/>
  <c r="AB19" i="7"/>
  <c r="AC19" i="7"/>
  <c r="AE19" i="7"/>
  <c r="X20" i="7"/>
  <c r="Y20" i="7" s="1"/>
  <c r="AF19" i="7" s="1"/>
  <c r="AB20" i="7"/>
  <c r="AC20" i="7"/>
  <c r="AE20" i="7"/>
  <c r="X21" i="7"/>
  <c r="Y21" i="7" s="1"/>
  <c r="AF20" i="7" s="1"/>
  <c r="AB21" i="7"/>
  <c r="AC21" i="7"/>
  <c r="AE21" i="7"/>
  <c r="X22" i="7"/>
  <c r="Y22" i="7"/>
  <c r="AF21" i="7" s="1"/>
  <c r="AB22" i="7"/>
  <c r="AC22" i="7"/>
  <c r="AE22" i="7"/>
  <c r="X23" i="7"/>
  <c r="Y23" i="7" s="1"/>
  <c r="AF22" i="7" s="1"/>
  <c r="AB23" i="7"/>
  <c r="AC23" i="7"/>
  <c r="AE23" i="7"/>
  <c r="X24" i="7"/>
  <c r="Y24" i="7"/>
  <c r="AF23" i="7" s="1"/>
  <c r="AB24" i="7"/>
  <c r="AC24" i="7"/>
  <c r="AE24" i="7"/>
  <c r="X25" i="7"/>
  <c r="Y25" i="7" s="1"/>
  <c r="AF24" i="7" s="1"/>
  <c r="AB25" i="7"/>
  <c r="AC25" i="7"/>
  <c r="AE25" i="7"/>
  <c r="X26" i="7"/>
  <c r="Y26" i="7"/>
  <c r="AF25" i="7" s="1"/>
  <c r="AB26" i="7"/>
  <c r="AC26" i="7"/>
  <c r="AE26" i="7"/>
  <c r="X27" i="7"/>
  <c r="Y27" i="7" s="1"/>
  <c r="AF26" i="7" s="1"/>
  <c r="AB27" i="7"/>
  <c r="AC27" i="7"/>
  <c r="AE27" i="7"/>
  <c r="X28" i="7"/>
  <c r="Y28" i="7" s="1"/>
  <c r="AF27" i="7" s="1"/>
  <c r="AB28" i="7"/>
  <c r="AC28" i="7"/>
  <c r="AE28" i="7"/>
  <c r="X29" i="7"/>
  <c r="Y29" i="7" s="1"/>
  <c r="AF28" i="7" s="1"/>
  <c r="AB29" i="7"/>
  <c r="AC29" i="7"/>
  <c r="AE29" i="7"/>
  <c r="X30" i="7"/>
  <c r="Y30" i="7"/>
  <c r="AF29" i="7" s="1"/>
  <c r="AB30" i="7"/>
  <c r="AC30" i="7"/>
  <c r="AE30" i="7"/>
  <c r="X31" i="7"/>
  <c r="Y31" i="7" s="1"/>
  <c r="AF30" i="7" s="1"/>
  <c r="AB31" i="7"/>
  <c r="AC31" i="7"/>
  <c r="AE31" i="7"/>
  <c r="X32" i="7"/>
  <c r="Y32" i="7" s="1"/>
  <c r="AF31" i="7" s="1"/>
  <c r="AB32" i="7"/>
  <c r="AC32" i="7"/>
  <c r="AE32" i="7"/>
  <c r="X33" i="7"/>
  <c r="Y33" i="7" s="1"/>
  <c r="AF32" i="7" s="1"/>
  <c r="AB33" i="7"/>
  <c r="AC33" i="7"/>
  <c r="AE33" i="7"/>
  <c r="X34" i="7"/>
  <c r="Y34" i="7" s="1"/>
  <c r="AF33" i="7" s="1"/>
  <c r="AB34" i="7"/>
  <c r="AC34" i="7"/>
  <c r="AE34" i="7"/>
  <c r="X35" i="7"/>
  <c r="Y35" i="7" s="1"/>
  <c r="AF34" i="7" s="1"/>
  <c r="AB35" i="7"/>
  <c r="AC35" i="7"/>
  <c r="AE35" i="7"/>
  <c r="X36" i="7"/>
  <c r="Y36" i="7" s="1"/>
  <c r="AF35" i="7" s="1"/>
  <c r="AB36" i="7"/>
  <c r="AC36" i="7"/>
  <c r="AE36" i="7"/>
  <c r="X37" i="7"/>
  <c r="Y37" i="7" s="1"/>
  <c r="AF36" i="7" s="1"/>
  <c r="AB37" i="7"/>
  <c r="AC37" i="7"/>
  <c r="AE37" i="7"/>
  <c r="X38" i="7"/>
  <c r="Y38" i="7" s="1"/>
  <c r="AF37" i="7" s="1"/>
  <c r="AB38" i="7"/>
  <c r="AC38" i="7"/>
  <c r="AE38" i="7"/>
  <c r="X39" i="7"/>
  <c r="Y39" i="7" s="1"/>
  <c r="AF38" i="7" s="1"/>
  <c r="AB39" i="7"/>
  <c r="AC39" i="7"/>
  <c r="AE39" i="7"/>
  <c r="X40" i="7"/>
  <c r="Y40" i="7" s="1"/>
  <c r="AF39" i="7" s="1"/>
  <c r="AB40" i="7"/>
  <c r="AC40" i="7"/>
  <c r="AE40" i="7"/>
  <c r="X41" i="7"/>
  <c r="Y41" i="7"/>
  <c r="AF40" i="7" s="1"/>
  <c r="AB41" i="7"/>
  <c r="AC41" i="7"/>
  <c r="AE41" i="7"/>
  <c r="X42" i="7"/>
  <c r="Y42" i="7"/>
  <c r="AF41" i="7" s="1"/>
  <c r="AB42" i="7"/>
  <c r="AC42" i="7"/>
  <c r="AE42" i="7"/>
  <c r="X43" i="7"/>
  <c r="Y43" i="7"/>
  <c r="AF42" i="7" s="1"/>
  <c r="AB43" i="7"/>
  <c r="AC43" i="7"/>
  <c r="AE43" i="7"/>
  <c r="X44" i="7"/>
  <c r="Y44" i="7"/>
  <c r="AF43" i="7" s="1"/>
  <c r="AB44" i="7"/>
  <c r="AC44" i="7"/>
  <c r="AE44" i="7"/>
  <c r="X45" i="7"/>
  <c r="Y45" i="7"/>
  <c r="AF44" i="7" s="1"/>
  <c r="AB45" i="7"/>
  <c r="AC45" i="7"/>
  <c r="AE45" i="7"/>
  <c r="X46" i="7"/>
  <c r="Y46" i="7"/>
  <c r="AF45" i="7" s="1"/>
  <c r="AB46" i="7"/>
  <c r="AC46" i="7"/>
  <c r="AE46" i="7"/>
  <c r="X47" i="7"/>
  <c r="Y47" i="7"/>
  <c r="AF46" i="7" s="1"/>
  <c r="AB47" i="7"/>
  <c r="AC47" i="7"/>
  <c r="AE47" i="7"/>
  <c r="X48" i="7"/>
  <c r="Y48" i="7"/>
  <c r="AF47" i="7" s="1"/>
  <c r="AB48" i="7"/>
  <c r="AC48" i="7"/>
  <c r="X49" i="7"/>
  <c r="Y49" i="7"/>
  <c r="AB49" i="7"/>
  <c r="AC49" i="7"/>
  <c r="D50" i="7"/>
  <c r="E10" i="8" s="1"/>
  <c r="E11" i="8" s="1"/>
  <c r="E50" i="7"/>
  <c r="F10" i="8" s="1"/>
  <c r="F11" i="8" s="1"/>
  <c r="F50" i="7"/>
  <c r="G10" i="8" s="1"/>
  <c r="G11" i="8" s="1"/>
  <c r="G50" i="7"/>
  <c r="H10" i="8" s="1"/>
  <c r="H11" i="8" s="1"/>
  <c r="H50" i="7"/>
  <c r="I10" i="8" s="1"/>
  <c r="I11" i="8" s="1"/>
  <c r="I50" i="7"/>
  <c r="J10" i="8" s="1"/>
  <c r="J11" i="8" s="1"/>
  <c r="J50" i="7"/>
  <c r="K10" i="8" s="1"/>
  <c r="K11" i="8" s="1"/>
  <c r="K50" i="7"/>
  <c r="L10" i="8" s="1"/>
  <c r="L11" i="8" s="1"/>
  <c r="L50" i="7"/>
  <c r="M10" i="8" s="1"/>
  <c r="M11" i="8" s="1"/>
  <c r="M50" i="7"/>
  <c r="N10" i="8" s="1"/>
  <c r="N11" i="8" s="1"/>
  <c r="N50" i="7"/>
  <c r="O10" i="8" s="1"/>
  <c r="O11" i="8" s="1"/>
  <c r="O50" i="7"/>
  <c r="P10" i="8" s="1"/>
  <c r="P11" i="8" s="1"/>
  <c r="P50" i="7"/>
  <c r="Q10" i="8" s="1"/>
  <c r="Q11" i="8" s="1"/>
  <c r="Q50" i="7"/>
  <c r="R10" i="8" s="1"/>
  <c r="R11" i="8" s="1"/>
  <c r="R50" i="7"/>
  <c r="S10" i="8" s="1"/>
  <c r="S11" i="8" s="1"/>
  <c r="S50" i="7"/>
  <c r="T10" i="8" s="1"/>
  <c r="T11" i="8" s="1"/>
  <c r="T50" i="7"/>
  <c r="U10" i="8" s="1"/>
  <c r="U11" i="8" s="1"/>
  <c r="U50" i="7"/>
  <c r="V10" i="8" s="1"/>
  <c r="V11" i="8" s="1"/>
  <c r="V50" i="7"/>
  <c r="W10" i="8" s="1"/>
  <c r="W11" i="8" s="1"/>
  <c r="W50" i="7"/>
  <c r="X10" i="8" s="1"/>
  <c r="X11" i="8" s="1"/>
  <c r="D51" i="7"/>
  <c r="E51" i="7"/>
  <c r="F51" i="7"/>
  <c r="G51" i="7"/>
  <c r="H51" i="7"/>
  <c r="I51" i="7"/>
  <c r="J51" i="7"/>
  <c r="K51" i="7"/>
  <c r="M51" i="7"/>
  <c r="O51" i="7"/>
  <c r="R51" i="7"/>
  <c r="S51" i="7"/>
  <c r="T51" i="7"/>
  <c r="U51" i="7"/>
  <c r="V51" i="7"/>
  <c r="W51" i="7"/>
  <c r="AC52" i="7" l="1"/>
  <c r="AE52" i="7"/>
  <c r="AD52" i="7"/>
  <c r="Q51" i="7"/>
  <c r="P51" i="7"/>
  <c r="N51" i="7"/>
  <c r="L51" i="7"/>
  <c r="K7" i="8"/>
  <c r="L7" i="8"/>
  <c r="E50" i="3" l="1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D50" i="3"/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E9" i="1"/>
  <c r="AC11" i="3" l="1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10" i="3"/>
  <c r="AA5" i="3" l="1"/>
  <c r="J7" i="1" s="1"/>
  <c r="AA4" i="3"/>
  <c r="I7" i="1" s="1"/>
  <c r="AA3" i="3"/>
  <c r="H7" i="1" s="1"/>
  <c r="AA2" i="3"/>
  <c r="G7" i="1" s="1"/>
  <c r="AB11" i="3" l="1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10" i="3"/>
  <c r="AE52" i="3" l="1"/>
  <c r="AD52" i="3"/>
  <c r="AC52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X10" i="3"/>
  <c r="Y10" i="3" l="1"/>
  <c r="AF9" i="3" s="1"/>
  <c r="X49" i="3"/>
  <c r="Y49" i="3" s="1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Y12" i="3" l="1"/>
  <c r="AF11" i="3" s="1"/>
  <c r="Y14" i="3"/>
  <c r="AF13" i="3" s="1"/>
  <c r="Y16" i="3"/>
  <c r="AF15" i="3" s="1"/>
  <c r="Y18" i="3"/>
  <c r="AF17" i="3" s="1"/>
  <c r="Y20" i="3"/>
  <c r="AF19" i="3" s="1"/>
  <c r="Y22" i="3"/>
  <c r="AF21" i="3" s="1"/>
  <c r="Y24" i="3"/>
  <c r="AF23" i="3" s="1"/>
  <c r="Y26" i="3"/>
  <c r="AF25" i="3" s="1"/>
  <c r="Y28" i="3"/>
  <c r="AF27" i="3" s="1"/>
  <c r="Y30" i="3"/>
  <c r="AF29" i="3" s="1"/>
  <c r="Y32" i="3"/>
  <c r="AF31" i="3" s="1"/>
  <c r="Y34" i="3"/>
  <c r="AF33" i="3" s="1"/>
  <c r="Y36" i="3"/>
  <c r="AF35" i="3" s="1"/>
  <c r="Y38" i="3"/>
  <c r="AF37" i="3" s="1"/>
  <c r="Y40" i="3"/>
  <c r="AF39" i="3" s="1"/>
  <c r="Y42" i="3"/>
  <c r="AF41" i="3" s="1"/>
  <c r="Y44" i="3"/>
  <c r="AF43" i="3" s="1"/>
  <c r="Y46" i="3"/>
  <c r="AF45" i="3" s="1"/>
  <c r="Y48" i="3"/>
  <c r="AF47" i="3" s="1"/>
  <c r="Y11" i="3"/>
  <c r="AF10" i="3" s="1"/>
  <c r="Y13" i="3"/>
  <c r="AF12" i="3" s="1"/>
  <c r="Y15" i="3"/>
  <c r="AF14" i="3" s="1"/>
  <c r="Y17" i="3"/>
  <c r="AF16" i="3" s="1"/>
  <c r="Y19" i="3"/>
  <c r="AF18" i="3" s="1"/>
  <c r="Y21" i="3"/>
  <c r="AF20" i="3" s="1"/>
  <c r="Y23" i="3"/>
  <c r="AF22" i="3" s="1"/>
  <c r="Y25" i="3"/>
  <c r="AF24" i="3" s="1"/>
  <c r="Y27" i="3"/>
  <c r="AF26" i="3" s="1"/>
  <c r="Y29" i="3"/>
  <c r="AF28" i="3" s="1"/>
  <c r="Y31" i="3"/>
  <c r="AF30" i="3" s="1"/>
  <c r="Y33" i="3"/>
  <c r="AF32" i="3" s="1"/>
  <c r="Y35" i="3"/>
  <c r="AF34" i="3" s="1"/>
  <c r="Y37" i="3"/>
  <c r="AF36" i="3" s="1"/>
  <c r="Y39" i="3"/>
  <c r="AF38" i="3" s="1"/>
  <c r="Y41" i="3"/>
  <c r="AF40" i="3" s="1"/>
  <c r="Y43" i="3"/>
  <c r="AF42" i="3" s="1"/>
  <c r="Y45" i="3"/>
  <c r="AF44" i="3" s="1"/>
  <c r="Y47" i="3"/>
  <c r="AF46" i="3" s="1"/>
  <c r="W51" i="3"/>
  <c r="X10" i="1"/>
  <c r="W10" i="1"/>
  <c r="V51" i="3"/>
  <c r="E51" i="3"/>
  <c r="F10" i="1"/>
  <c r="G51" i="3"/>
  <c r="H10" i="1"/>
  <c r="I51" i="3"/>
  <c r="J10" i="1"/>
  <c r="L10" i="1"/>
  <c r="K51" i="3"/>
  <c r="M51" i="3"/>
  <c r="N10" i="1"/>
  <c r="P10" i="1"/>
  <c r="O51" i="3"/>
  <c r="S51" i="3"/>
  <c r="T10" i="1"/>
  <c r="K10" i="1"/>
  <c r="J51" i="3"/>
  <c r="L51" i="3"/>
  <c r="M10" i="1"/>
  <c r="S10" i="1"/>
  <c r="R51" i="3"/>
  <c r="V10" i="1"/>
  <c r="U51" i="3"/>
  <c r="T51" i="3"/>
  <c r="U10" i="1"/>
  <c r="R10" i="1"/>
  <c r="Q51" i="3"/>
  <c r="I10" i="1"/>
  <c r="H51" i="3"/>
  <c r="F51" i="3"/>
  <c r="G10" i="1"/>
  <c r="O10" i="1"/>
  <c r="N51" i="3"/>
  <c r="P51" i="3"/>
  <c r="Q10" i="1"/>
  <c r="D51" i="3"/>
  <c r="E10" i="1"/>
  <c r="A10" i="1"/>
  <c r="O11" i="1" l="1"/>
  <c r="R11" i="1"/>
  <c r="T11" i="1"/>
  <c r="V11" i="1"/>
  <c r="S11" i="1"/>
  <c r="U11" i="1"/>
  <c r="W11" i="1"/>
  <c r="M7" i="1"/>
  <c r="F11" i="1"/>
  <c r="N11" i="1"/>
  <c r="K7" i="1"/>
  <c r="J11" i="1"/>
  <c r="X11" i="1"/>
  <c r="H11" i="1"/>
  <c r="P11" i="1"/>
  <c r="L11" i="1"/>
  <c r="E11" i="1"/>
  <c r="I11" i="1"/>
  <c r="M11" i="1"/>
  <c r="Q11" i="1"/>
  <c r="L7" i="1"/>
  <c r="G11" i="1"/>
  <c r="K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Старченко</author>
    <author>ноут</author>
  </authors>
  <commentList>
    <comment ref="X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Поставьте общее количество заданий.</t>
        </r>
      </text>
    </comment>
    <comment ref="X10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автоматический подсчет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Старченко</author>
    <author>1</author>
    <author>ноут</author>
  </authors>
  <commentList>
    <comment ref="I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Сколько всего было заданий</t>
        </r>
      </text>
    </comment>
    <comment ref="C7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E7" authorId="2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Количество писавших работу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Старченко</author>
    <author>ноут</author>
  </authors>
  <commentList>
    <comment ref="X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Поставьте общее количество заданий.</t>
        </r>
      </text>
    </comment>
    <comment ref="X10" authorId="1" shapeId="0" xr:uid="{00000000-0006-0000-0000-000002000000}">
      <text>
        <r>
          <rPr>
            <b/>
            <sz val="9"/>
            <color indexed="81"/>
            <rFont val="Tahoma"/>
            <charset val="1"/>
          </rPr>
          <t>автоматический подсчет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Старченко</author>
    <author>1</author>
    <author>ноут</author>
  </authors>
  <commentList>
    <comment ref="I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Сколько всего было заданий</t>
        </r>
      </text>
    </comment>
    <comment ref="C7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E7" authorId="2" shapeId="0" xr:uid="{00000000-0006-0000-0100-000003000000}">
      <text>
        <r>
          <rPr>
            <b/>
            <sz val="9"/>
            <color indexed="81"/>
            <rFont val="Tahoma"/>
            <charset val="1"/>
          </rPr>
          <t>Количество писавших работу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Старченко</author>
    <author>ноут</author>
  </authors>
  <commentList>
    <comment ref="X6" authorId="0" shapeId="0" xr:uid="{7AA273F0-0674-4433-B643-131AD3F067A0}">
      <text>
        <r>
          <rPr>
            <b/>
            <sz val="9"/>
            <color indexed="81"/>
            <rFont val="Tahoma"/>
            <family val="2"/>
            <charset val="204"/>
          </rPr>
          <t>Поставьте общее количество заданий.</t>
        </r>
      </text>
    </comment>
    <comment ref="X10" authorId="1" shapeId="0" xr:uid="{CFE8DC50-3842-4946-9FA0-14042A404BA0}">
      <text>
        <r>
          <rPr>
            <b/>
            <sz val="9"/>
            <color indexed="81"/>
            <rFont val="Tahoma"/>
            <family val="2"/>
            <charset val="204"/>
          </rPr>
          <t>автоматический подсчет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Старченко</author>
    <author>1</author>
    <author>ноут</author>
  </authors>
  <commentList>
    <comment ref="I5" authorId="0" shapeId="0" xr:uid="{74AB7F4B-5869-49AB-B222-FF85E0A1B8F8}">
      <text>
        <r>
          <rPr>
            <b/>
            <sz val="9"/>
            <color indexed="81"/>
            <rFont val="Tahoma"/>
            <family val="2"/>
            <charset val="204"/>
          </rPr>
          <t>Сколько всего было заданий</t>
        </r>
      </text>
    </comment>
    <comment ref="C7" authorId="1" shapeId="0" xr:uid="{1CF85184-DAA6-4148-83A2-C8EAF448D520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E7" authorId="2" shapeId="0" xr:uid="{C1A79528-828C-437A-8F12-93AAC5580236}">
      <text>
        <r>
          <rPr>
            <b/>
            <sz val="9"/>
            <color indexed="81"/>
            <rFont val="Tahoma"/>
            <family val="2"/>
            <charset val="204"/>
          </rPr>
          <t>Количество писавших работу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Старченко</author>
    <author>ноут</author>
  </authors>
  <commentList>
    <comment ref="X6" authorId="0" shapeId="0" xr:uid="{0F507DB2-657B-4F9E-A7D7-58F6CDA730B5}">
      <text>
        <r>
          <rPr>
            <b/>
            <sz val="9"/>
            <color indexed="81"/>
            <rFont val="Tahoma"/>
            <family val="2"/>
            <charset val="204"/>
          </rPr>
          <t>Поставьте общее количество заданий.</t>
        </r>
      </text>
    </comment>
    <comment ref="X10" authorId="1" shapeId="0" xr:uid="{9609839D-AD46-44F8-85B6-0FE61372FDC1}">
      <text>
        <r>
          <rPr>
            <b/>
            <sz val="9"/>
            <color indexed="81"/>
            <rFont val="Tahoma"/>
            <family val="2"/>
            <charset val="204"/>
          </rPr>
          <t>автоматический подсчет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Старченко</author>
    <author>1</author>
    <author>ноут</author>
  </authors>
  <commentList>
    <comment ref="I5" authorId="0" shapeId="0" xr:uid="{CA6C966B-548D-473D-AA59-B37440E52465}">
      <text>
        <r>
          <rPr>
            <b/>
            <sz val="9"/>
            <color indexed="81"/>
            <rFont val="Tahoma"/>
            <family val="2"/>
            <charset val="204"/>
          </rPr>
          <t>Сколько всего было заданий</t>
        </r>
      </text>
    </comment>
    <comment ref="C7" authorId="1" shapeId="0" xr:uid="{F5F2E49C-AA45-4DEB-8EFB-C36B4C45D808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E7" authorId="2" shapeId="0" xr:uid="{11182F3E-8905-48F3-BE6A-473DE61ED9A2}">
      <text>
        <r>
          <rPr>
            <b/>
            <sz val="9"/>
            <color indexed="81"/>
            <rFont val="Tahoma"/>
            <family val="2"/>
            <charset val="204"/>
          </rPr>
          <t>Количество писавших работу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</author>
    <author>Старченко</author>
  </authors>
  <commentList>
    <comment ref="C6" authorId="0" shapeId="0" xr:uid="{ABC7EC7B-DC6A-401A-8563-7EA08358161C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6" authorId="0" shapeId="0" xr:uid="{8AFF3896-D80D-468A-B538-ACACAB2D6B55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6" authorId="1" shapeId="0" xr:uid="{97198F4D-FA4C-4355-9643-08E1B2F88588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" authorId="1" shapeId="0" xr:uid="{6A0409DB-167B-463E-81E5-139D8FFF74D7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6" authorId="1" shapeId="0" xr:uid="{A795AD99-FA5F-4DD9-A1BC-C68C9F4ECBE0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" authorId="1" shapeId="0" xr:uid="{44DD7D75-88A9-4506-919E-853BAAD8D1D8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" authorId="1" shapeId="0" xr:uid="{22FE884D-C839-46BA-8763-F10EB9569AA4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6" authorId="1" shapeId="0" xr:uid="{ED826CAA-F6DC-46C2-BC6C-C044258614C9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" authorId="1" shapeId="0" xr:uid="{0B7C3116-68B3-4270-9093-53DAF4B61A4B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" authorId="1" shapeId="0" xr:uid="{F9829CA3-EB49-47FF-9718-C57773C3892D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6" authorId="1" shapeId="0" xr:uid="{F1E56201-5C3A-4FF0-958B-ED98C72A8312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6" authorId="1" shapeId="0" xr:uid="{54263575-DE41-476E-9A75-C4A8BB19422F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6" authorId="1" shapeId="0" xr:uid="{ED728535-68CA-49AD-819C-C931D898536C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7" authorId="0" shapeId="0" xr:uid="{53D55245-7CB2-4FF7-9192-7B646824A239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7" authorId="0" shapeId="0" xr:uid="{3089EEEA-7B87-489E-9AC4-139018BD766C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7" authorId="1" shapeId="0" xr:uid="{2CFDD1C6-8A8F-4ED3-A7BA-47E3741A787B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1" shapeId="0" xr:uid="{AF9B4D9F-5D25-4A48-BDA1-13CF3218BEEC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7" authorId="1" shapeId="0" xr:uid="{F00BBFE0-36A8-4460-8124-0E8BE463E74B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" authorId="1" shapeId="0" xr:uid="{D76EEBC0-8A03-4A66-B14E-ED2355C580F3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7" authorId="1" shapeId="0" xr:uid="{AE6ED356-6B9E-47A1-B44B-2185BCE02831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7" authorId="1" shapeId="0" xr:uid="{3D6E38C0-CF1C-446E-A303-72F34D33B3AE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7" authorId="1" shapeId="0" xr:uid="{25D5FD7F-6E08-499C-8CAD-9911D7A15A0B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" authorId="1" shapeId="0" xr:uid="{DA611DB2-A617-4A18-B7B3-DB6645032594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7" authorId="1" shapeId="0" xr:uid="{31146871-D879-4637-A0EA-7212B4988914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7" authorId="1" shapeId="0" xr:uid="{942913B7-166A-45C9-831B-BCC73CA6B228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7" authorId="1" shapeId="0" xr:uid="{15B1A784-47FA-40B1-A145-78B198EB9CC6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8" authorId="0" shapeId="0" xr:uid="{70B51881-FA27-4ABC-B728-37AA55B3EC9C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8" authorId="0" shapeId="0" xr:uid="{C40DF9E0-3DED-45B1-803D-19B7915F5FC2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8" authorId="1" shapeId="0" xr:uid="{958062B9-1DCE-407F-922C-87038FDFAA11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" authorId="1" shapeId="0" xr:uid="{D51ED85D-889A-47F4-9B40-B1A544660A69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8" authorId="1" shapeId="0" xr:uid="{F1D664D8-9E7D-4D7C-8F41-9ECB51C64BB5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" authorId="1" shapeId="0" xr:uid="{7F8EAB2B-3F3E-4233-8B47-7A2019BEA24D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" authorId="1" shapeId="0" xr:uid="{59B7AC45-D003-4409-A96A-6CF2447C9F52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8" authorId="1" shapeId="0" xr:uid="{2C8C1C8E-A512-47F9-9D13-4AFB871FD94D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" authorId="1" shapeId="0" xr:uid="{0B3D6CE5-4093-4F28-84CC-C407D618D757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" authorId="1" shapeId="0" xr:uid="{C2F645BE-13D2-44CA-B2DA-D82C6A7E0E7F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8" authorId="1" shapeId="0" xr:uid="{3158A2EF-3564-485C-87A4-ED3126B5D7CD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8" authorId="1" shapeId="0" xr:uid="{4D075991-CCD2-48FF-AF90-A24AD085625C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8" authorId="1" shapeId="0" xr:uid="{1062F8F6-083D-430F-A9BC-E518849656D5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9" authorId="0" shapeId="0" xr:uid="{0F44512E-C80E-4E5F-A494-8A7B37037250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9" authorId="0" shapeId="0" xr:uid="{065FEB4E-493D-4661-A221-D8F7537D60D5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9" authorId="1" shapeId="0" xr:uid="{94B4DD60-77F0-4C81-BB8D-94099C51931D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9" authorId="1" shapeId="0" xr:uid="{DD4558D3-F100-48AF-B6F0-36E957A0A7BB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9" authorId="1" shapeId="0" xr:uid="{62050E38-2181-4177-B9FB-756058CDD817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1" shapeId="0" xr:uid="{FC937A30-9C94-45F1-A8CC-E7D4D9A0C489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1" shapeId="0" xr:uid="{EAABAD0D-FBD6-4497-AD55-CD6B6EB96F50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9" authorId="1" shapeId="0" xr:uid="{E659FF80-CE30-4FBD-8F94-E44C383A0E26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1" shapeId="0" xr:uid="{A2D3F0BA-6D41-4499-BC8D-180A64B8ED15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1" shapeId="0" xr:uid="{D600EF4D-35DC-49D0-9B80-A02339697D2E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9" authorId="1" shapeId="0" xr:uid="{4EBD8671-9074-4119-8922-38B35FB6EFDF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9" authorId="1" shapeId="0" xr:uid="{90A7FED9-861F-4364-8480-61ECAFA60E64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9" authorId="1" shapeId="0" xr:uid="{8883A8F7-FB90-4E88-AC7A-09527AE9B05F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0" authorId="0" shapeId="0" xr:uid="{B9C41F3D-E44F-4083-BBA7-8D5F1B666D81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0" authorId="0" shapeId="0" xr:uid="{80DC93A0-BA1F-470E-8DEA-E5D3AB2828E2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0" authorId="1" shapeId="0" xr:uid="{16B15160-6CBF-4536-B8FE-937CA8900F33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0" authorId="1" shapeId="0" xr:uid="{9F0692B5-1A6D-4CCE-9843-91F878B628EF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0" authorId="1" shapeId="0" xr:uid="{0645D999-72DD-47C2-9222-19D0A2AEA76A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0" authorId="1" shapeId="0" xr:uid="{05C621B3-F693-45FF-BBA4-5FF9AB7A005B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0" authorId="1" shapeId="0" xr:uid="{7F84573C-0513-4463-B8F4-1891F102D45C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0" authorId="1" shapeId="0" xr:uid="{3A691A0D-C0BF-4003-9268-428DC6B65BE6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0" authorId="1" shapeId="0" xr:uid="{25212F8C-79AA-4EA0-B1DF-87A2C6F35BAB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0" authorId="1" shapeId="0" xr:uid="{DA4F5E7A-1AA0-4CA9-BE8A-F67F23DB9141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0" authorId="1" shapeId="0" xr:uid="{0FA21ED5-01CD-4500-9EFF-DEF3C3516F83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0" authorId="1" shapeId="0" xr:uid="{6BCAB214-58FC-4FE9-B1F7-CB0EA9656C61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0" authorId="1" shapeId="0" xr:uid="{86D7A717-CFD2-454A-A63F-3B3165A80656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1" authorId="0" shapeId="0" xr:uid="{B601769D-8983-40AB-B16D-0EE6F9208A08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1" authorId="0" shapeId="0" xr:uid="{A73486EC-1807-45BF-8982-925A10C80238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1" authorId="1" shapeId="0" xr:uid="{C72EB7EC-74FB-4590-8161-DC1BDB70D9B8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1" authorId="1" shapeId="0" xr:uid="{D455DDE9-9A10-403E-9B49-D0DA16671077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1" authorId="1" shapeId="0" xr:uid="{D2DC362E-DE78-4D02-AB1C-E5FE357A27DA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1" authorId="1" shapeId="0" xr:uid="{8215BA95-4082-4396-84DB-A98BF9491A9C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1" authorId="1" shapeId="0" xr:uid="{EB194200-8B60-42AB-A486-B8DC239D511C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1" authorId="1" shapeId="0" xr:uid="{AA166D7A-9D18-481A-A331-9A179F52E7EE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1" authorId="1" shapeId="0" xr:uid="{F2ABADBE-9B8E-469B-81A1-5C1D2655CEC3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1" authorId="1" shapeId="0" xr:uid="{1EF54BAD-7A52-4CC2-9D07-FD74433C13C9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1" authorId="1" shapeId="0" xr:uid="{C9064FF7-87BA-4F9B-9948-C7672A148703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1" authorId="1" shapeId="0" xr:uid="{4741E85E-3C77-42B9-9052-A94827612CA9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1" authorId="1" shapeId="0" xr:uid="{8A80D98E-2D20-414B-9F6B-9621DB2C0075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2" authorId="0" shapeId="0" xr:uid="{0CFFE1FC-354C-44A8-8270-EA84EDC9FEB0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2" authorId="0" shapeId="0" xr:uid="{8735349E-629D-426E-834B-F1EAB6E66AF8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2" authorId="1" shapeId="0" xr:uid="{26177C5F-CE41-4298-B84C-AFDDA00438B2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2" authorId="1" shapeId="0" xr:uid="{C17F3C7D-D695-493E-8B1B-50C6A3206076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2" authorId="1" shapeId="0" xr:uid="{7C1206C9-A544-4EA0-8014-B5B7E85C17AE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2" authorId="1" shapeId="0" xr:uid="{3853AED3-AC82-486C-94AF-3991AEB2568B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2" authorId="1" shapeId="0" xr:uid="{53DDBB47-044D-4AD1-B34B-4B4601C0C9D6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2" authorId="1" shapeId="0" xr:uid="{FACFE300-A8F6-488A-9069-435BA955F752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2" authorId="1" shapeId="0" xr:uid="{A647D5F5-15E8-478A-A96F-F29FDE4B5337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2" authorId="1" shapeId="0" xr:uid="{0F010B74-E52F-4D5E-90F5-2FEABC6EC919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2" authorId="1" shapeId="0" xr:uid="{F0B8509E-7CB3-442F-A398-1B247AEBC2AB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2" authorId="1" shapeId="0" xr:uid="{B776E6D8-1B81-4BAF-9891-95FA03A34EFE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2" authorId="1" shapeId="0" xr:uid="{FC2152A1-11E3-4676-85F5-B739A331C6A1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C13" authorId="0" shapeId="0" xr:uid="{CA39B40C-94B4-4F4D-AAA3-2D2EBC22F608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 в классе</t>
        </r>
      </text>
    </comment>
    <comment ref="G13" authorId="0" shapeId="0" xr:uid="{2AD7436D-C27D-45E9-93C7-8F280F9A582C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обучающихся, выполнивших работу на высоком уровне</t>
        </r>
      </text>
    </comment>
    <comment ref="H13" authorId="1" shapeId="0" xr:uid="{B7B2A887-AB14-4BE6-9B50-FE068719E7FD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3" authorId="1" shapeId="0" xr:uid="{3AE75AA7-2D8D-4EE2-A722-ACF4879D4131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P13" authorId="1" shapeId="0" xr:uid="{36F4ACB8-FB6E-4E90-B8D8-465AEAACF1F2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3" authorId="1" shapeId="0" xr:uid="{12EDF052-9206-44DC-B91D-269AA12B31DA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3" authorId="1" shapeId="0" xr:uid="{7879EA5C-937C-4EA3-9779-758C5C99A031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Y13" authorId="1" shapeId="0" xr:uid="{5425E6BA-1B5A-4759-BF2E-60F027852182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3" authorId="1" shapeId="0" xr:uid="{A8304D4F-2225-40F7-8EFC-BBEE9B73EBB9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3" authorId="1" shapeId="0" xr:uid="{17EFA6D2-1BE8-4E41-909B-1029F94E0A9C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  <comment ref="AH13" authorId="1" shapeId="0" xr:uid="{4864009D-7EA6-455B-B1C5-C47E55B0190B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3" authorId="1" shapeId="0" xr:uid="{1E6ACF1C-1B47-42D9-995D-0DACA71A3737}">
      <text>
        <r>
          <rPr>
            <b/>
            <sz val="9"/>
            <color indexed="81"/>
            <rFont val="Tahoma"/>
            <family val="2"/>
            <charset val="204"/>
          </rPr>
          <t>Ввести количество учащиххся выполнивших на среднем уровне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3" authorId="1" shapeId="0" xr:uid="{C4AFD419-476C-4440-8B8D-B57A03124B38}">
      <text>
        <r>
          <rPr>
            <b/>
            <sz val="9"/>
            <color indexed="81"/>
            <rFont val="Tahoma"/>
            <family val="2"/>
            <charset val="204"/>
          </rPr>
          <t xml:space="preserve">Ввести количество выполнивших минимальное </t>
        </r>
      </text>
    </comment>
  </commentList>
</comments>
</file>

<file path=xl/sharedStrings.xml><?xml version="1.0" encoding="utf-8"?>
<sst xmlns="http://schemas.openxmlformats.org/spreadsheetml/2006/main" count="419" uniqueCount="73">
  <si>
    <t>учебный год</t>
  </si>
  <si>
    <t>Учитель</t>
  </si>
  <si>
    <t>Дата проведения</t>
  </si>
  <si>
    <t>Класс</t>
  </si>
  <si>
    <t>По списку</t>
  </si>
  <si>
    <t>Фамилия</t>
  </si>
  <si>
    <t>ИТОГО</t>
  </si>
  <si>
    <t>Верно выполнили задания</t>
  </si>
  <si>
    <t>НОМЕР ЗАДАНИЯ</t>
  </si>
  <si>
    <t>Номер задания</t>
  </si>
  <si>
    <t>Иванов Иван Иванович</t>
  </si>
  <si>
    <t>кач</t>
  </si>
  <si>
    <t>обуч</t>
  </si>
  <si>
    <t>Всего заданий:</t>
  </si>
  <si>
    <t>Количество писавших</t>
  </si>
  <si>
    <t>неусп</t>
  </si>
  <si>
    <t xml:space="preserve">Фамилия </t>
  </si>
  <si>
    <t xml:space="preserve">Анализ ВПР в рамках класса  </t>
  </si>
  <si>
    <t>поставьте 1 если задание выполнено</t>
  </si>
  <si>
    <t>% от общ</t>
  </si>
  <si>
    <t>всего заданий</t>
  </si>
  <si>
    <t>Наименование задания, укажите частые ошибки</t>
  </si>
  <si>
    <t>При выполнении задания  были допущены ошибки</t>
  </si>
  <si>
    <t>сравнение</t>
  </si>
  <si>
    <t>разница в отметках</t>
  </si>
  <si>
    <t>причина неуспешности</t>
  </si>
  <si>
    <t>отметка за ВПР</t>
  </si>
  <si>
    <t>отметка за пред.год</t>
  </si>
  <si>
    <t>код обучающ</t>
  </si>
  <si>
    <t>подтвердил</t>
  </si>
  <si>
    <t>понизил</t>
  </si>
  <si>
    <t>повысил</t>
  </si>
  <si>
    <t>количество выполненных заданий</t>
  </si>
  <si>
    <t>Номер п/п</t>
  </si>
  <si>
    <t>отс.</t>
  </si>
  <si>
    <t>Поэлементный анализ ВПР  класс  7 А</t>
  </si>
  <si>
    <t>математика</t>
  </si>
  <si>
    <t>количествовыполненных заданий</t>
  </si>
  <si>
    <t>Поэлементный анализ ВПР  класс  7 Б</t>
  </si>
  <si>
    <t/>
  </si>
  <si>
    <t>номер п/п</t>
  </si>
  <si>
    <t>7 Б</t>
  </si>
  <si>
    <t>7А</t>
  </si>
  <si>
    <t>Поэлементный анализ ВПР  класс  7 В</t>
  </si>
  <si>
    <t>7В</t>
  </si>
  <si>
    <t>Поэлементный анализ ВПР  класс  7 Г</t>
  </si>
  <si>
    <t>7Г</t>
  </si>
  <si>
    <t>Сергиенко Лилия Анатольевна</t>
  </si>
  <si>
    <t>Математика</t>
  </si>
  <si>
    <t>Задача на составление уравнения с задуманным числом.</t>
  </si>
  <si>
    <t>Арифметический метод. Сравнение величин.</t>
  </si>
  <si>
    <t>Пример на действия с рациональными числами. Вычислительные ошибки.</t>
  </si>
  <si>
    <t>Пример на действия с обыкновенными дробями. Ошибка при вычислении дроби из единицы.</t>
  </si>
  <si>
    <t>Работа с диаграммой.</t>
  </si>
  <si>
    <t>Действия с модулем.</t>
  </si>
  <si>
    <t>Работа с числовой прямой и координатами на ней.</t>
  </si>
  <si>
    <t>Пример на все действия с обыкнвенными дробями. Неумение приводить дроби к общему знаменателю.</t>
  </si>
  <si>
    <t>Основы логического и алгоритмического мышления.</t>
  </si>
  <si>
    <t>Основы пространственного воображения.</t>
  </si>
  <si>
    <t xml:space="preserve">Анализ ВПР в рамках параллели </t>
  </si>
  <si>
    <t>Предмет</t>
  </si>
  <si>
    <t>2020 год</t>
  </si>
  <si>
    <t>Итоговые предыдущие</t>
  </si>
  <si>
    <t>ВПР</t>
  </si>
  <si>
    <t>Данные по срезу</t>
  </si>
  <si>
    <t>Итоговые  последующие</t>
  </si>
  <si>
    <t>высокий</t>
  </si>
  <si>
    <t>средний</t>
  </si>
  <si>
    <t>низкий</t>
  </si>
  <si>
    <t>не справ</t>
  </si>
  <si>
    <t>7Б</t>
  </si>
  <si>
    <t>качество</t>
  </si>
  <si>
    <t>Волынчук Елена Наумовна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</si>
</sst>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FF0000"/>
      <name val="Times New Roman"/>
      <family val="1"/>
      <charset val="204"/>
    </font>
    <font>
      <b/>
      <i/>
      <sz val="16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indexed="12"/>
      <name val="Calibri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570EE"/>
        <bgColor indexed="64"/>
      </patternFill>
    </fill>
    <fill>
      <patternFill patternType="solid">
        <fgColor rgb="FF66F5F8"/>
        <bgColor indexed="64"/>
      </patternFill>
    </fill>
    <fill>
      <patternFill patternType="solid">
        <fgColor rgb="FFF4776A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FD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7" xfId="0" applyFont="1" applyBorder="1" applyProtection="1"/>
    <xf numFmtId="0" fontId="3" fillId="0" borderId="7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8" fillId="0" borderId="0" xfId="0" applyFont="1"/>
    <xf numFmtId="0" fontId="4" fillId="0" borderId="13" xfId="0" applyFont="1" applyBorder="1" applyAlignment="1" applyProtection="1"/>
    <xf numFmtId="0" fontId="4" fillId="0" borderId="12" xfId="0" applyFont="1" applyBorder="1" applyAlignment="1" applyProtection="1"/>
    <xf numFmtId="9" fontId="0" fillId="0" borderId="0" xfId="0" applyNumberFormat="1"/>
    <xf numFmtId="164" fontId="3" fillId="0" borderId="8" xfId="0" applyNumberFormat="1" applyFont="1" applyBorder="1" applyAlignment="1" applyProtection="1"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 applyProtection="1"/>
    <xf numFmtId="0" fontId="9" fillId="5" borderId="16" xfId="0" applyFont="1" applyFill="1" applyBorder="1" applyAlignment="1" applyProtection="1"/>
    <xf numFmtId="0" fontId="4" fillId="0" borderId="28" xfId="0" applyFont="1" applyBorder="1" applyAlignment="1" applyProtection="1"/>
    <xf numFmtId="0" fontId="12" fillId="0" borderId="0" xfId="0" applyFont="1"/>
    <xf numFmtId="9" fontId="12" fillId="0" borderId="0" xfId="0" applyNumberFormat="1" applyFont="1"/>
    <xf numFmtId="0" fontId="10" fillId="0" borderId="13" xfId="0" applyFont="1" applyFill="1" applyBorder="1" applyAlignment="1" applyProtection="1">
      <alignment horizontal="center" vertical="center" wrapText="1"/>
    </xf>
    <xf numFmtId="0" fontId="1" fillId="8" borderId="13" xfId="0" applyFont="1" applyFill="1" applyBorder="1" applyAlignment="1" applyProtection="1">
      <alignment horizontal="center"/>
      <protection locked="0"/>
    </xf>
    <xf numFmtId="9" fontId="5" fillId="8" borderId="21" xfId="0" applyNumberFormat="1" applyFont="1" applyFill="1" applyBorder="1" applyAlignment="1" applyProtection="1">
      <alignment horizontal="center" vertical="center"/>
    </xf>
    <xf numFmtId="9" fontId="11" fillId="8" borderId="13" xfId="0" applyNumberFormat="1" applyFont="1" applyFill="1" applyBorder="1" applyAlignment="1" applyProtection="1">
      <alignment horizontal="center" vertical="center"/>
    </xf>
    <xf numFmtId="9" fontId="11" fillId="8" borderId="13" xfId="0" applyNumberFormat="1" applyFont="1" applyFill="1" applyBorder="1" applyProtection="1">
      <protection locked="0"/>
    </xf>
    <xf numFmtId="1" fontId="7" fillId="7" borderId="6" xfId="0" applyNumberFormat="1" applyFont="1" applyFill="1" applyBorder="1" applyAlignment="1" applyProtection="1">
      <protection locked="0"/>
    </xf>
    <xf numFmtId="0" fontId="4" fillId="8" borderId="21" xfId="0" applyFont="1" applyFill="1" applyBorder="1" applyAlignment="1" applyProtection="1">
      <alignment horizontal="center" vertical="center" wrapText="1"/>
    </xf>
    <xf numFmtId="9" fontId="0" fillId="8" borderId="13" xfId="0" applyNumberFormat="1" applyFill="1" applyBorder="1"/>
    <xf numFmtId="0" fontId="14" fillId="0" borderId="0" xfId="0" applyFont="1" applyAlignment="1"/>
    <xf numFmtId="0" fontId="14" fillId="0" borderId="0" xfId="0" applyFont="1"/>
    <xf numFmtId="0" fontId="15" fillId="4" borderId="32" xfId="0" applyFont="1" applyFill="1" applyBorder="1"/>
    <xf numFmtId="0" fontId="4" fillId="8" borderId="13" xfId="0" applyFont="1" applyFill="1" applyBorder="1" applyAlignment="1" applyProtection="1">
      <alignment horizontal="center"/>
    </xf>
    <xf numFmtId="9" fontId="4" fillId="8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1" fontId="4" fillId="4" borderId="13" xfId="0" applyNumberFormat="1" applyFont="1" applyFill="1" applyBorder="1" applyAlignment="1" applyProtection="1">
      <alignment horizontal="center" vertical="center" wrapText="1"/>
    </xf>
    <xf numFmtId="9" fontId="4" fillId="4" borderId="13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0" fillId="8" borderId="13" xfId="0" applyFill="1" applyBorder="1"/>
    <xf numFmtId="0" fontId="18" fillId="0" borderId="13" xfId="0" applyFont="1" applyBorder="1" applyAlignment="1" applyProtection="1">
      <alignment horizontal="center" vertical="center" wrapText="1"/>
    </xf>
    <xf numFmtId="0" fontId="10" fillId="8" borderId="13" xfId="0" applyFont="1" applyFill="1" applyBorder="1" applyProtection="1">
      <protection locked="0"/>
    </xf>
    <xf numFmtId="0" fontId="19" fillId="3" borderId="13" xfId="0" applyFont="1" applyFill="1" applyBorder="1"/>
    <xf numFmtId="0" fontId="4" fillId="9" borderId="13" xfId="0" applyFont="1" applyFill="1" applyBorder="1" applyAlignment="1" applyProtection="1">
      <alignment horizontal="center" vertical="center" wrapText="1"/>
    </xf>
    <xf numFmtId="0" fontId="16" fillId="0" borderId="13" xfId="0" applyFont="1" applyBorder="1"/>
    <xf numFmtId="1" fontId="12" fillId="0" borderId="13" xfId="0" applyNumberFormat="1" applyFon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1" fillId="0" borderId="13" xfId="0" applyFont="1" applyBorder="1" applyAlignment="1" applyProtection="1"/>
    <xf numFmtId="0" fontId="1" fillId="0" borderId="13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wrapText="1"/>
    </xf>
    <xf numFmtId="9" fontId="4" fillId="10" borderId="13" xfId="0" applyNumberFormat="1" applyFont="1" applyFill="1" applyBorder="1" applyAlignment="1" applyProtection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/>
      <protection hidden="1"/>
    </xf>
    <xf numFmtId="0" fontId="22" fillId="0" borderId="13" xfId="0" applyFont="1" applyBorder="1" applyAlignment="1" applyProtection="1">
      <alignment vertical="center" wrapText="1"/>
      <protection hidden="1"/>
    </xf>
    <xf numFmtId="0" fontId="1" fillId="0" borderId="13" xfId="0" applyFont="1" applyBorder="1"/>
    <xf numFmtId="0" fontId="10" fillId="0" borderId="13" xfId="0" applyFont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/>
    </xf>
    <xf numFmtId="9" fontId="4" fillId="8" borderId="13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9" fontId="4" fillId="10" borderId="13" xfId="0" applyNumberFormat="1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9" fontId="4" fillId="4" borderId="13" xfId="0" applyNumberFormat="1" applyFont="1" applyFill="1" applyBorder="1" applyAlignment="1">
      <alignment horizontal="center" vertical="center" wrapText="1"/>
    </xf>
    <xf numFmtId="0" fontId="1" fillId="0" borderId="7" xfId="0" applyFont="1" applyBorder="1"/>
    <xf numFmtId="0" fontId="4" fillId="0" borderId="12" xfId="0" applyFont="1" applyBorder="1"/>
    <xf numFmtId="0" fontId="4" fillId="0" borderId="13" xfId="0" applyFont="1" applyBorder="1"/>
    <xf numFmtId="1" fontId="7" fillId="7" borderId="6" xfId="0" applyNumberFormat="1" applyFont="1" applyFill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9" fillId="5" borderId="15" xfId="0" applyFont="1" applyFill="1" applyBorder="1"/>
    <xf numFmtId="0" fontId="9" fillId="5" borderId="16" xfId="0" applyFont="1" applyFill="1" applyBorder="1"/>
    <xf numFmtId="0" fontId="4" fillId="0" borderId="28" xfId="0" applyFont="1" applyBorder="1"/>
    <xf numFmtId="0" fontId="18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9" fontId="11" fillId="8" borderId="13" xfId="0" applyNumberFormat="1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 wrapText="1"/>
    </xf>
    <xf numFmtId="9" fontId="5" fillId="8" borderId="2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vertical="center" wrapText="1"/>
      <protection hidden="1"/>
    </xf>
    <xf numFmtId="0" fontId="1" fillId="0" borderId="13" xfId="0" applyFont="1" applyBorder="1" applyAlignment="1">
      <alignment horizontal="center" vertical="center" wrapText="1"/>
    </xf>
    <xf numFmtId="0" fontId="0" fillId="0" borderId="15" xfId="0" applyBorder="1"/>
    <xf numFmtId="0" fontId="1" fillId="0" borderId="13" xfId="0" applyFont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8" fillId="4" borderId="0" xfId="0" applyFont="1" applyFill="1" applyAlignment="1">
      <alignment horizontal="center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2" fillId="3" borderId="5" xfId="0" applyFont="1" applyFill="1" applyBorder="1" applyAlignment="1" applyProtection="1">
      <alignment horizontal="left"/>
    </xf>
    <xf numFmtId="0" fontId="1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28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13" fillId="6" borderId="29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0" fontId="10" fillId="7" borderId="13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7" borderId="13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0" borderId="13" xfId="0" applyFont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center"/>
    </xf>
    <xf numFmtId="0" fontId="0" fillId="0" borderId="0" xfId="0"/>
    <xf numFmtId="0" fontId="0" fillId="0" borderId="13" xfId="0" applyBorder="1"/>
    <xf numFmtId="0" fontId="2" fillId="3" borderId="4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6" xfId="0" applyFont="1" applyBorder="1"/>
    <xf numFmtId="0" fontId="8" fillId="0" borderId="19" xfId="0" applyFont="1" applyBorder="1"/>
    <xf numFmtId="0" fontId="8" fillId="0" borderId="22" xfId="0" applyFont="1" applyBorder="1"/>
    <xf numFmtId="0" fontId="9" fillId="11" borderId="8" xfId="0" applyFont="1" applyFill="1" applyBorder="1" applyAlignment="1">
      <alignment horizontal="center"/>
    </xf>
    <xf numFmtId="0" fontId="9" fillId="11" borderId="9" xfId="0" applyFont="1" applyFill="1" applyBorder="1" applyAlignment="1">
      <alignment horizontal="center"/>
    </xf>
    <xf numFmtId="0" fontId="9" fillId="11" borderId="10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/>
    </xf>
    <xf numFmtId="0" fontId="9" fillId="13" borderId="9" xfId="0" applyFont="1" applyFill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8" fillId="14" borderId="13" xfId="0" applyFont="1" applyFill="1" applyBorder="1" applyAlignment="1">
      <alignment horizontal="center" vertical="center" wrapText="1"/>
    </xf>
    <xf numFmtId="0" fontId="1" fillId="15" borderId="13" xfId="0" applyFont="1" applyFill="1" applyBorder="1" applyAlignment="1">
      <alignment horizontal="center" vertical="center" wrapText="1"/>
    </xf>
    <xf numFmtId="0" fontId="1" fillId="15" borderId="13" xfId="0" applyFont="1" applyFill="1" applyBorder="1" applyAlignment="1" applyProtection="1">
      <alignment horizontal="center" vertical="center" wrapText="1"/>
      <protection locked="0"/>
    </xf>
    <xf numFmtId="0" fontId="1" fillId="10" borderId="13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 applyProtection="1">
      <alignment horizontal="center" vertical="center" wrapText="1"/>
      <protection locked="0"/>
    </xf>
    <xf numFmtId="0" fontId="1" fillId="16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17" borderId="13" xfId="0" applyFont="1" applyFill="1" applyBorder="1" applyAlignment="1">
      <alignment horizontal="center" vertical="center" wrapText="1"/>
    </xf>
    <xf numFmtId="0" fontId="29" fillId="14" borderId="13" xfId="0" applyFont="1" applyFill="1" applyBorder="1" applyProtection="1">
      <protection locked="0"/>
    </xf>
    <xf numFmtId="9" fontId="11" fillId="17" borderId="13" xfId="0" applyNumberFormat="1" applyFont="1" applyFill="1" applyBorder="1" applyAlignment="1">
      <alignment horizontal="center" vertical="center"/>
    </xf>
    <xf numFmtId="9" fontId="11" fillId="17" borderId="13" xfId="0" applyNumberFormat="1" applyFont="1" applyFill="1" applyBorder="1" applyProtection="1">
      <protection locked="0"/>
    </xf>
    <xf numFmtId="0" fontId="10" fillId="10" borderId="13" xfId="0" applyFont="1" applyFill="1" applyBorder="1" applyProtection="1">
      <protection locked="0"/>
    </xf>
    <xf numFmtId="0" fontId="10" fillId="16" borderId="13" xfId="0" applyFont="1" applyFill="1" applyBorder="1" applyProtection="1">
      <protection locked="0"/>
    </xf>
    <xf numFmtId="0" fontId="10" fillId="9" borderId="13" xfId="0" applyFont="1" applyFill="1" applyBorder="1" applyProtection="1"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4" fillId="17" borderId="15" xfId="0" applyFont="1" applyFill="1" applyBorder="1" applyAlignment="1">
      <alignment horizontal="center" vertical="center" wrapText="1"/>
    </xf>
    <xf numFmtId="0" fontId="4" fillId="17" borderId="28" xfId="0" applyFont="1" applyFill="1" applyBorder="1" applyAlignment="1">
      <alignment horizontal="center" vertical="center" wrapText="1"/>
    </xf>
    <xf numFmtId="0" fontId="30" fillId="14" borderId="13" xfId="0" applyFont="1" applyFill="1" applyBorder="1" applyProtection="1">
      <protection locked="0"/>
    </xf>
    <xf numFmtId="9" fontId="11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0" fillId="2" borderId="13" xfId="0" applyFill="1" applyBorder="1"/>
    <xf numFmtId="9" fontId="0" fillId="11" borderId="13" xfId="0" applyNumberFormat="1" applyFill="1" applyBorder="1"/>
    <xf numFmtId="9" fontId="0" fillId="3" borderId="13" xfId="0" applyNumberFormat="1" applyFill="1" applyBorder="1"/>
    <xf numFmtId="9" fontId="0" fillId="16" borderId="13" xfId="0" applyNumberFormat="1" applyFill="1" applyBorder="1"/>
    <xf numFmtId="9" fontId="0" fillId="13" borderId="13" xfId="0" applyNumberFormat="1" applyFill="1" applyBorder="1"/>
    <xf numFmtId="0" fontId="31" fillId="0" borderId="0" xfId="0" applyFont="1"/>
    <xf numFmtId="9" fontId="0" fillId="7" borderId="13" xfId="0" applyNumberFormat="1" applyFill="1" applyBorder="1"/>
    <xf numFmtId="0" fontId="0" fillId="18" borderId="13" xfId="0" applyFill="1" applyBorder="1"/>
  </cellXfs>
  <cellStyles count="3">
    <cellStyle name="Гиперссылка_анкета для OO 5 с буквами" xfId="2" xr:uid="{3E3002CF-B642-4A26-AA8F-4C0F21567C7F}"/>
    <cellStyle name="Обычный" xfId="0" builtinId="0"/>
    <cellStyle name="Обычный 2" xfId="1" xr:uid="{00814B34-6AB7-4B61-8F07-6EE8773F3957}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CCFF99"/>
      <color rgb="FFFF9999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0">
                <a:solidFill>
                  <a:srgbClr val="FF0000"/>
                </a:solidFill>
              </a:rPr>
              <a:t>Процентное</a:t>
            </a:r>
            <a:r>
              <a:rPr lang="ru-RU" sz="2000" b="0" baseline="0">
                <a:solidFill>
                  <a:srgbClr val="FF0000"/>
                </a:solidFill>
              </a:rPr>
              <a:t> количество выполненных заданий каждым учеником</a:t>
            </a:r>
            <a:endParaRPr lang="ru-RU" sz="2000" b="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9.1755624114250464E-2"/>
          <c:y val="1.589020991029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9858357638814E-2"/>
          <c:y val="0.16745826366133615"/>
          <c:w val="0.9520166591039062"/>
          <c:h val="0.617693354915202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'Поэлементный 7А'!$AE$9:$AE$47</c:f>
              <c:strCache>
                <c:ptCount val="39"/>
                <c:pt idx="0">
                  <c:v>Фамилия </c:v>
                </c:pt>
                <c:pt idx="1">
                  <c:v>Фамилия </c:v>
                </c:pt>
                <c:pt idx="2">
                  <c:v>Фамилия </c:v>
                </c:pt>
                <c:pt idx="3">
                  <c:v>Фамилия </c:v>
                </c:pt>
                <c:pt idx="4">
                  <c:v>Фамилия </c:v>
                </c:pt>
                <c:pt idx="5">
                  <c:v>Фамилия </c:v>
                </c:pt>
                <c:pt idx="6">
                  <c:v>Фамилия </c:v>
                </c:pt>
                <c:pt idx="7">
                  <c:v>Фамилия </c:v>
                </c:pt>
                <c:pt idx="8">
                  <c:v>Фамилия </c:v>
                </c:pt>
                <c:pt idx="9">
                  <c:v>Фамилия </c:v>
                </c:pt>
                <c:pt idx="10">
                  <c:v>Фамилия </c:v>
                </c:pt>
                <c:pt idx="11">
                  <c:v>Фамилия </c:v>
                </c:pt>
                <c:pt idx="12">
                  <c:v>Фамилия </c:v>
                </c:pt>
                <c:pt idx="13">
                  <c:v>Фамилия </c:v>
                </c:pt>
                <c:pt idx="14">
                  <c:v>Фамилия </c:v>
                </c:pt>
                <c:pt idx="15">
                  <c:v>Фамилия </c:v>
                </c:pt>
                <c:pt idx="16">
                  <c:v>Фамилия </c:v>
                </c:pt>
                <c:pt idx="17">
                  <c:v>Фамилия </c:v>
                </c:pt>
                <c:pt idx="18">
                  <c:v>Фамилия </c:v>
                </c:pt>
                <c:pt idx="19">
                  <c:v>Фамилия </c:v>
                </c:pt>
                <c:pt idx="20">
                  <c:v>Фамилия </c:v>
                </c:pt>
                <c:pt idx="21">
                  <c:v>Фамилия </c:v>
                </c:pt>
                <c:pt idx="22">
                  <c:v>Фамилия </c:v>
                </c:pt>
                <c:pt idx="23">
                  <c:v>Фамилия </c:v>
                </c:pt>
                <c:pt idx="24">
                  <c:v>Фамилия </c:v>
                </c:pt>
                <c:pt idx="25">
                  <c:v>Фамилия </c:v>
                </c:pt>
                <c:pt idx="26">
                  <c:v>Фамилия </c:v>
                </c:pt>
                <c:pt idx="27">
                  <c:v>Фамилия </c:v>
                </c:pt>
                <c:pt idx="28">
                  <c:v>Фамилия </c:v>
                </c:pt>
                <c:pt idx="29">
                  <c:v>Фамилия </c:v>
                </c:pt>
                <c:pt idx="30">
                  <c:v>Фамилия </c:v>
                </c:pt>
                <c:pt idx="31">
                  <c:v>Фамилия </c:v>
                </c:pt>
                <c:pt idx="32">
                  <c:v>Фамилия </c:v>
                </c:pt>
                <c:pt idx="33">
                  <c:v>Фамилия </c:v>
                </c:pt>
                <c:pt idx="34">
                  <c:v>Фамилия </c:v>
                </c:pt>
                <c:pt idx="35">
                  <c:v>Фамилия </c:v>
                </c:pt>
                <c:pt idx="36">
                  <c:v>Фамилия </c:v>
                </c:pt>
                <c:pt idx="37">
                  <c:v>Фамилия </c:v>
                </c:pt>
                <c:pt idx="38">
                  <c:v>Фамилия </c:v>
                </c:pt>
              </c:strCache>
            </c:strRef>
          </c:cat>
          <c:val>
            <c:numRef>
              <c:f>'Поэлементный 7А'!$AF$9:$AF$47</c:f>
              <c:numCache>
                <c:formatCode>0%</c:formatCode>
                <c:ptCount val="39"/>
                <c:pt idx="0">
                  <c:v>0.69230769230769229</c:v>
                </c:pt>
                <c:pt idx="1">
                  <c:v>0.53846153846153844</c:v>
                </c:pt>
                <c:pt idx="2">
                  <c:v>0.53846153846153844</c:v>
                </c:pt>
                <c:pt idx="3">
                  <c:v>0.53846153846153844</c:v>
                </c:pt>
                <c:pt idx="4">
                  <c:v>0.69230769230769229</c:v>
                </c:pt>
                <c:pt idx="5">
                  <c:v>0.46153846153846156</c:v>
                </c:pt>
                <c:pt idx="6">
                  <c:v>0.84615384615384615</c:v>
                </c:pt>
                <c:pt idx="7">
                  <c:v>0.61538461538461542</c:v>
                </c:pt>
                <c:pt idx="8">
                  <c:v>0.84615384615384615</c:v>
                </c:pt>
                <c:pt idx="9">
                  <c:v>0.69230769230769229</c:v>
                </c:pt>
                <c:pt idx="10">
                  <c:v>0</c:v>
                </c:pt>
                <c:pt idx="11">
                  <c:v>0.46153846153846156</c:v>
                </c:pt>
                <c:pt idx="12">
                  <c:v>0.61538461538461542</c:v>
                </c:pt>
                <c:pt idx="13">
                  <c:v>0.69230769230769229</c:v>
                </c:pt>
                <c:pt idx="14">
                  <c:v>0.69230769230769229</c:v>
                </c:pt>
                <c:pt idx="15">
                  <c:v>0</c:v>
                </c:pt>
                <c:pt idx="16">
                  <c:v>0.61538461538461542</c:v>
                </c:pt>
                <c:pt idx="17">
                  <c:v>0.46153846153846156</c:v>
                </c:pt>
                <c:pt idx="18">
                  <c:v>0.84615384615384615</c:v>
                </c:pt>
                <c:pt idx="19">
                  <c:v>0.84615384615384615</c:v>
                </c:pt>
                <c:pt idx="20">
                  <c:v>0.38461538461538464</c:v>
                </c:pt>
                <c:pt idx="21">
                  <c:v>0.61538461538461542</c:v>
                </c:pt>
                <c:pt idx="22">
                  <c:v>0.61538461538461542</c:v>
                </c:pt>
                <c:pt idx="23">
                  <c:v>0.69230769230769229</c:v>
                </c:pt>
                <c:pt idx="24">
                  <c:v>0.53846153846153844</c:v>
                </c:pt>
                <c:pt idx="25">
                  <c:v>0.92307692307692313</c:v>
                </c:pt>
                <c:pt idx="26">
                  <c:v>0.53846153846153844</c:v>
                </c:pt>
                <c:pt idx="27">
                  <c:v>0.92307692307692313</c:v>
                </c:pt>
                <c:pt idx="28">
                  <c:v>0.84615384615384615</c:v>
                </c:pt>
                <c:pt idx="29">
                  <c:v>0.76923076923076927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3-41A1-B173-BA10DDAC3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57088"/>
        <c:axId val="67258624"/>
      </c:barChart>
      <c:catAx>
        <c:axId val="672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58624"/>
        <c:crosses val="autoZero"/>
        <c:auto val="1"/>
        <c:lblAlgn val="ctr"/>
        <c:lblOffset val="100"/>
        <c:noMultiLvlLbl val="0"/>
      </c:catAx>
      <c:valAx>
        <c:axId val="672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Анализ сравнения отметок за ВПР </a:t>
            </a:r>
          </a:p>
          <a:p>
            <a:pPr>
              <a:defRPr/>
            </a:pPr>
            <a:r>
              <a:rPr lang="ru-RU"/>
              <a:t>и отметок по журналу </a:t>
            </a:r>
          </a:p>
        </c:rich>
      </c:tx>
      <c:layout>
        <c:manualLayout>
          <c:xMode val="edge"/>
          <c:yMode val="edge"/>
          <c:x val="0.26562510936132983"/>
          <c:y val="1.1910776393529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'Поэлементный 7В'!$AC$51:$AE$51</c:f>
              <c:strCache>
                <c:ptCount val="3"/>
                <c:pt idx="0">
                  <c:v>подтвердил</c:v>
                </c:pt>
                <c:pt idx="1">
                  <c:v>понизил</c:v>
                </c:pt>
                <c:pt idx="2">
                  <c:v>повысил</c:v>
                </c:pt>
              </c:strCache>
            </c:strRef>
          </c:cat>
          <c:val>
            <c:numRef>
              <c:f>'Поэлементный 7В'!$AC$52:$AE$52</c:f>
              <c:numCache>
                <c:formatCode>General</c:formatCode>
                <c:ptCount val="3"/>
                <c:pt idx="0">
                  <c:v>24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0-4CF4-B7F0-71141B86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75008"/>
        <c:axId val="67293184"/>
      </c:barChart>
      <c:catAx>
        <c:axId val="6727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93184"/>
        <c:crosses val="autoZero"/>
        <c:auto val="1"/>
        <c:lblAlgn val="ctr"/>
        <c:lblOffset val="100"/>
        <c:noMultiLvlLbl val="0"/>
      </c:catAx>
      <c:valAx>
        <c:axId val="6729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7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825685885141"/>
          <c:y val="0.22911689143105807"/>
          <c:w val="0.61949340053388724"/>
          <c:h val="0.5227799872126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635262415739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CC-4148-81F7-00A93684A4F8}"/>
                </c:ext>
              </c:extLst>
            </c:dLbl>
            <c:dLbl>
              <c:idx val="2"/>
              <c:layout>
                <c:manualLayout>
                  <c:x val="9.9099114916152975E-3"/>
                  <c:y val="-6.64250955056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CC-4148-81F7-00A93684A4F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'Анализ 7В'!$K$6:$M$6</c:f>
              <c:strCache>
                <c:ptCount val="3"/>
                <c:pt idx="0">
                  <c:v>кач</c:v>
                </c:pt>
                <c:pt idx="1">
                  <c:v>обуч</c:v>
                </c:pt>
                <c:pt idx="2">
                  <c:v>неусп</c:v>
                </c:pt>
              </c:strCache>
            </c:strRef>
          </c:cat>
          <c:val>
            <c:numRef>
              <c:f>'Анализ 7В'!$K$7:$M$7</c:f>
              <c:numCache>
                <c:formatCode>0%</c:formatCode>
                <c:ptCount val="3"/>
                <c:pt idx="0">
                  <c:v>3.7037037037037035E-2</c:v>
                </c:pt>
                <c:pt idx="1">
                  <c:v>0.81481481481481477</c:v>
                </c:pt>
                <c:pt idx="2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CC-4148-81F7-00A93684A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29696"/>
        <c:axId val="81231232"/>
      </c:barChart>
      <c:catAx>
        <c:axId val="812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31232"/>
        <c:crosses val="autoZero"/>
        <c:auto val="1"/>
        <c:lblAlgn val="ctr"/>
        <c:lblOffset val="100"/>
        <c:noMultiLvlLbl val="0"/>
      </c:catAx>
      <c:valAx>
        <c:axId val="81231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2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/>
              <a:t>Анализ выполнения заданий работы</a:t>
            </a:r>
            <a:endParaRPr lang="ru-RU" b="1"/>
          </a:p>
        </c:rich>
      </c:tx>
      <c:layout>
        <c:manualLayout>
          <c:xMode val="edge"/>
          <c:yMode val="edge"/>
          <c:x val="0.3366148971853414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565488557632063E-2"/>
          <c:y val="0.13857654205486913"/>
          <c:w val="0.966434511442367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задания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'Анализ 7В'!$E$9:$X$9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'Анализ 7В'!$E$10:$X$10</c:f>
              <c:numCache>
                <c:formatCode>General</c:formatCode>
                <c:ptCount val="20"/>
                <c:pt idx="0">
                  <c:v>14</c:v>
                </c:pt>
                <c:pt idx="1">
                  <c:v>14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18</c:v>
                </c:pt>
                <c:pt idx="6">
                  <c:v>4</c:v>
                </c:pt>
                <c:pt idx="7">
                  <c:v>14</c:v>
                </c:pt>
                <c:pt idx="8">
                  <c:v>11</c:v>
                </c:pt>
                <c:pt idx="9">
                  <c:v>21</c:v>
                </c:pt>
                <c:pt idx="10">
                  <c:v>5</c:v>
                </c:pt>
                <c:pt idx="11">
                  <c:v>26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1-45F7-A6C3-EBD356061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005184"/>
        <c:axId val="81012224"/>
      </c:barChart>
      <c:catAx>
        <c:axId val="810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12224"/>
        <c:crosses val="autoZero"/>
        <c:auto val="1"/>
        <c:lblAlgn val="ctr"/>
        <c:lblOffset val="100"/>
        <c:noMultiLvlLbl val="0"/>
      </c:catAx>
      <c:valAx>
        <c:axId val="8101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0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0">
                <a:solidFill>
                  <a:srgbClr val="FF0000"/>
                </a:solidFill>
              </a:rPr>
              <a:t>Процентное</a:t>
            </a:r>
            <a:r>
              <a:rPr lang="ru-RU" sz="2000" b="0" baseline="0">
                <a:solidFill>
                  <a:srgbClr val="FF0000"/>
                </a:solidFill>
              </a:rPr>
              <a:t> количество выполненных заданий каждым учеником</a:t>
            </a:r>
            <a:endParaRPr lang="ru-RU" sz="2000" b="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9.1755624114250464E-2"/>
          <c:y val="1.589020991029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9858357638814E-2"/>
          <c:y val="0.16745826366133615"/>
          <c:w val="0.9520166591039062"/>
          <c:h val="0.617693354915202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'Поэлементный 7Г'!$AE$9:$AE$47</c:f>
              <c:strCache>
                <c:ptCount val="39"/>
                <c:pt idx="0">
                  <c:v>Фамилия </c:v>
                </c:pt>
                <c:pt idx="1">
                  <c:v>Фамилия </c:v>
                </c:pt>
                <c:pt idx="2">
                  <c:v>Фамилия </c:v>
                </c:pt>
                <c:pt idx="3">
                  <c:v>Фамилия </c:v>
                </c:pt>
                <c:pt idx="4">
                  <c:v>Фамилия </c:v>
                </c:pt>
                <c:pt idx="5">
                  <c:v>Фамилия </c:v>
                </c:pt>
                <c:pt idx="6">
                  <c:v>Фамилия </c:v>
                </c:pt>
                <c:pt idx="7">
                  <c:v>Фамилия </c:v>
                </c:pt>
                <c:pt idx="8">
                  <c:v>Фамилия </c:v>
                </c:pt>
                <c:pt idx="9">
                  <c:v>Фамилия </c:v>
                </c:pt>
                <c:pt idx="10">
                  <c:v>Фамилия </c:v>
                </c:pt>
                <c:pt idx="11">
                  <c:v>Фамилия </c:v>
                </c:pt>
                <c:pt idx="12">
                  <c:v>Фамилия </c:v>
                </c:pt>
                <c:pt idx="13">
                  <c:v>Фамилия </c:v>
                </c:pt>
                <c:pt idx="14">
                  <c:v>Фамилия </c:v>
                </c:pt>
                <c:pt idx="15">
                  <c:v>Фамилия </c:v>
                </c:pt>
                <c:pt idx="16">
                  <c:v>Фамилия </c:v>
                </c:pt>
                <c:pt idx="17">
                  <c:v>Фамилия </c:v>
                </c:pt>
                <c:pt idx="18">
                  <c:v>Фамилия </c:v>
                </c:pt>
                <c:pt idx="19">
                  <c:v>Фамилия </c:v>
                </c:pt>
                <c:pt idx="20">
                  <c:v>Фамилия </c:v>
                </c:pt>
                <c:pt idx="21">
                  <c:v>Фамилия </c:v>
                </c:pt>
                <c:pt idx="22">
                  <c:v>Фамилия </c:v>
                </c:pt>
                <c:pt idx="23">
                  <c:v>Фамилия </c:v>
                </c:pt>
                <c:pt idx="24">
                  <c:v>Фамилия </c:v>
                </c:pt>
                <c:pt idx="25">
                  <c:v>Фамилия </c:v>
                </c:pt>
                <c:pt idx="26">
                  <c:v>Фамилия </c:v>
                </c:pt>
                <c:pt idx="27">
                  <c:v>Фамилия </c:v>
                </c:pt>
                <c:pt idx="28">
                  <c:v>Фамилия </c:v>
                </c:pt>
                <c:pt idx="29">
                  <c:v>Фамилия </c:v>
                </c:pt>
                <c:pt idx="30">
                  <c:v>Фамилия </c:v>
                </c:pt>
                <c:pt idx="31">
                  <c:v>Фамилия </c:v>
                </c:pt>
                <c:pt idx="32">
                  <c:v>Фамилия </c:v>
                </c:pt>
                <c:pt idx="33">
                  <c:v>Фамилия </c:v>
                </c:pt>
                <c:pt idx="34">
                  <c:v>Фамилия </c:v>
                </c:pt>
                <c:pt idx="35">
                  <c:v>Фамилия </c:v>
                </c:pt>
                <c:pt idx="36">
                  <c:v>Фамилия </c:v>
                </c:pt>
                <c:pt idx="37">
                  <c:v>Фамилия </c:v>
                </c:pt>
                <c:pt idx="38">
                  <c:v>Фамилия </c:v>
                </c:pt>
              </c:strCache>
            </c:strRef>
          </c:cat>
          <c:val>
            <c:numRef>
              <c:f>'Поэлементный 7Г'!$AF$9:$AF$47</c:f>
              <c:numCache>
                <c:formatCode>0%</c:formatCode>
                <c:ptCount val="39"/>
                <c:pt idx="0">
                  <c:v>0.53846153846153844</c:v>
                </c:pt>
                <c:pt idx="1">
                  <c:v>0.46153846153846156</c:v>
                </c:pt>
                <c:pt idx="2">
                  <c:v>0.15384615384615385</c:v>
                </c:pt>
                <c:pt idx="3">
                  <c:v>0.46153846153846156</c:v>
                </c:pt>
                <c:pt idx="4">
                  <c:v>0.46153846153846156</c:v>
                </c:pt>
                <c:pt idx="5">
                  <c:v>0.46153846153846156</c:v>
                </c:pt>
                <c:pt idx="6">
                  <c:v>0.46153846153846156</c:v>
                </c:pt>
                <c:pt idx="7">
                  <c:v>0.69230769230769229</c:v>
                </c:pt>
                <c:pt idx="8">
                  <c:v>0.46153846153846156</c:v>
                </c:pt>
                <c:pt idx="9">
                  <c:v>0.46153846153846156</c:v>
                </c:pt>
                <c:pt idx="10">
                  <c:v>0.46153846153846156</c:v>
                </c:pt>
                <c:pt idx="11">
                  <c:v>0.46153846153846156</c:v>
                </c:pt>
                <c:pt idx="12">
                  <c:v>0.46153846153846156</c:v>
                </c:pt>
                <c:pt idx="13">
                  <c:v>0</c:v>
                </c:pt>
                <c:pt idx="14">
                  <c:v>0.46153846153846156</c:v>
                </c:pt>
                <c:pt idx="15">
                  <c:v>0.53846153846153844</c:v>
                </c:pt>
                <c:pt idx="16">
                  <c:v>0.46153846153846156</c:v>
                </c:pt>
                <c:pt idx="17">
                  <c:v>0.15384615384615385</c:v>
                </c:pt>
                <c:pt idx="18">
                  <c:v>0</c:v>
                </c:pt>
                <c:pt idx="19">
                  <c:v>0.84615384615384615</c:v>
                </c:pt>
                <c:pt idx="20">
                  <c:v>7.6923076923076927E-2</c:v>
                </c:pt>
                <c:pt idx="21">
                  <c:v>7.6923076923076927E-2</c:v>
                </c:pt>
                <c:pt idx="22">
                  <c:v>0</c:v>
                </c:pt>
                <c:pt idx="23">
                  <c:v>0</c:v>
                </c:pt>
                <c:pt idx="24">
                  <c:v>0.46153846153846156</c:v>
                </c:pt>
                <c:pt idx="25">
                  <c:v>0.46153846153846156</c:v>
                </c:pt>
                <c:pt idx="26">
                  <c:v>0.46153846153846156</c:v>
                </c:pt>
                <c:pt idx="27">
                  <c:v>0.38461538461538464</c:v>
                </c:pt>
                <c:pt idx="28">
                  <c:v>0.46153846153846156</c:v>
                </c:pt>
                <c:pt idx="29">
                  <c:v>0.46153846153846156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0-4C9A-A572-FCE2E10F6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57088"/>
        <c:axId val="67258624"/>
      </c:barChart>
      <c:catAx>
        <c:axId val="672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58624"/>
        <c:crosses val="autoZero"/>
        <c:auto val="1"/>
        <c:lblAlgn val="ctr"/>
        <c:lblOffset val="100"/>
        <c:noMultiLvlLbl val="0"/>
      </c:catAx>
      <c:valAx>
        <c:axId val="672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Анализ сравнения отметок за ВПР </a:t>
            </a:r>
          </a:p>
          <a:p>
            <a:pPr>
              <a:defRPr/>
            </a:pPr>
            <a:r>
              <a:rPr lang="ru-RU"/>
              <a:t>и отметок по журналу </a:t>
            </a:r>
          </a:p>
        </c:rich>
      </c:tx>
      <c:layout>
        <c:manualLayout>
          <c:xMode val="edge"/>
          <c:yMode val="edge"/>
          <c:x val="0.26562510936132983"/>
          <c:y val="1.1910776393529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'Поэлементный 7Г'!$AC$51:$AE$51</c:f>
              <c:strCache>
                <c:ptCount val="3"/>
                <c:pt idx="0">
                  <c:v>подтвердил</c:v>
                </c:pt>
                <c:pt idx="1">
                  <c:v>понизил</c:v>
                </c:pt>
                <c:pt idx="2">
                  <c:v>повысил</c:v>
                </c:pt>
              </c:strCache>
            </c:strRef>
          </c:cat>
          <c:val>
            <c:numRef>
              <c:f>'Поэлементный 7Г'!$AC$52:$AE$52</c:f>
              <c:numCache>
                <c:formatCode>General</c:formatCode>
                <c:ptCount val="3"/>
                <c:pt idx="0">
                  <c:v>30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4-4BF5-9B0E-5D84B7E85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75008"/>
        <c:axId val="67293184"/>
      </c:barChart>
      <c:catAx>
        <c:axId val="6727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93184"/>
        <c:crosses val="autoZero"/>
        <c:auto val="1"/>
        <c:lblAlgn val="ctr"/>
        <c:lblOffset val="100"/>
        <c:noMultiLvlLbl val="0"/>
      </c:catAx>
      <c:valAx>
        <c:axId val="6729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7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825685885141"/>
          <c:y val="0.22911689143105807"/>
          <c:w val="0.61949340053388724"/>
          <c:h val="0.5227799872126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635262415739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2-43ED-B4BF-1B637C142335}"/>
                </c:ext>
              </c:extLst>
            </c:dLbl>
            <c:dLbl>
              <c:idx val="2"/>
              <c:layout>
                <c:manualLayout>
                  <c:x val="9.9099114916152975E-3"/>
                  <c:y val="-6.64250955056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2-43ED-B4BF-1B637C14233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'Анализ 7Г'!$K$6:$M$6</c:f>
              <c:strCache>
                <c:ptCount val="3"/>
                <c:pt idx="0">
                  <c:v>кач</c:v>
                </c:pt>
                <c:pt idx="1">
                  <c:v>обуч</c:v>
                </c:pt>
                <c:pt idx="2">
                  <c:v>неусп</c:v>
                </c:pt>
              </c:strCache>
            </c:strRef>
          </c:cat>
          <c:val>
            <c:numRef>
              <c:f>'Анализ 7Г'!$K$7:$M$7</c:f>
              <c:numCache>
                <c:formatCode>0%</c:formatCode>
                <c:ptCount val="3"/>
                <c:pt idx="0">
                  <c:v>7.6923076923076927E-2</c:v>
                </c:pt>
                <c:pt idx="1">
                  <c:v>0.84615384615384615</c:v>
                </c:pt>
                <c:pt idx="2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2-43ED-B4BF-1B637C142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29696"/>
        <c:axId val="81231232"/>
      </c:barChart>
      <c:catAx>
        <c:axId val="812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31232"/>
        <c:crosses val="autoZero"/>
        <c:auto val="1"/>
        <c:lblAlgn val="ctr"/>
        <c:lblOffset val="100"/>
        <c:noMultiLvlLbl val="0"/>
      </c:catAx>
      <c:valAx>
        <c:axId val="81231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2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/>
              <a:t>Анализ выполнения заданий работы</a:t>
            </a:r>
            <a:endParaRPr lang="ru-RU" b="1"/>
          </a:p>
        </c:rich>
      </c:tx>
      <c:layout>
        <c:manualLayout>
          <c:xMode val="edge"/>
          <c:yMode val="edge"/>
          <c:x val="0.3366148971853414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565488557632063E-2"/>
          <c:y val="0.13857654205486913"/>
          <c:w val="0.966434511442367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задания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'Анализ 7Г'!$E$9:$X$9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'Анализ 7Г'!$E$10:$X$10</c:f>
              <c:numCache>
                <c:formatCode>General</c:formatCode>
                <c:ptCount val="20"/>
                <c:pt idx="0">
                  <c:v>17</c:v>
                </c:pt>
                <c:pt idx="1">
                  <c:v>15</c:v>
                </c:pt>
                <c:pt idx="2">
                  <c:v>8</c:v>
                </c:pt>
                <c:pt idx="3">
                  <c:v>6</c:v>
                </c:pt>
                <c:pt idx="4">
                  <c:v>18</c:v>
                </c:pt>
                <c:pt idx="5">
                  <c:v>25</c:v>
                </c:pt>
                <c:pt idx="6">
                  <c:v>7</c:v>
                </c:pt>
                <c:pt idx="7">
                  <c:v>18</c:v>
                </c:pt>
                <c:pt idx="8">
                  <c:v>3</c:v>
                </c:pt>
                <c:pt idx="9">
                  <c:v>13</c:v>
                </c:pt>
                <c:pt idx="10">
                  <c:v>2</c:v>
                </c:pt>
                <c:pt idx="11">
                  <c:v>12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D-4615-A54A-7A10C04AB8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005184"/>
        <c:axId val="81012224"/>
      </c:barChart>
      <c:catAx>
        <c:axId val="810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12224"/>
        <c:crosses val="autoZero"/>
        <c:auto val="1"/>
        <c:lblAlgn val="ctr"/>
        <c:lblOffset val="100"/>
        <c:noMultiLvlLbl val="0"/>
      </c:catAx>
      <c:valAx>
        <c:axId val="8101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0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Качество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4847785189418452E-2"/>
          <c:y val="0.21921874999999999"/>
          <c:w val="0.9578089156469588"/>
          <c:h val="0.56685736548556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[1]Анализ!$C$17:$C$24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[1]Анализ!$D$17:$D$24</c:f>
            </c:numRef>
          </c:val>
          <c:extLst>
            <c:ext xmlns:c16="http://schemas.microsoft.com/office/drawing/2014/chart" uri="{C3380CC4-5D6E-409C-BE32-E72D297353CC}">
              <c16:uniqueId val="{00000000-57CA-4892-B0A9-78B0ECFECAA0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параллели'!$C$17:$C$24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'Анализ по параллели'!$E$17:$E$24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A-4892-B0A9-78B0ECFECAA0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параллели'!$C$17:$C$24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'Анализ по параллели'!$F$17:$F$24</c:f>
              <c:numCache>
                <c:formatCode>0%</c:formatCode>
                <c:ptCount val="8"/>
                <c:pt idx="0">
                  <c:v>0.6071428571428571</c:v>
                </c:pt>
                <c:pt idx="1">
                  <c:v>0.55555555555555558</c:v>
                </c:pt>
                <c:pt idx="2">
                  <c:v>3.8461538461538464E-2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CA-4892-B0A9-78B0ECFECAA0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параллели'!$C$17:$C$24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'Анализ по параллели'!$G$17:$G$24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A-4892-B0A9-78B0ECFECAA0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параллели'!$C$17:$C$24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'Анализ по параллели'!$H$17:$H$24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CA-4892-B0A9-78B0ECFE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476520"/>
        <c:axId val="389486032"/>
      </c:barChart>
      <c:catAx>
        <c:axId val="38947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9486032"/>
        <c:crosses val="autoZero"/>
        <c:auto val="1"/>
        <c:lblAlgn val="ctr"/>
        <c:lblOffset val="100"/>
        <c:noMultiLvlLbl val="0"/>
      </c:catAx>
      <c:valAx>
        <c:axId val="389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94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Обученность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453980507541176E-2"/>
          <c:y val="0.1850696267133275"/>
          <c:w val="0.96546019492458823"/>
          <c:h val="0.592368401866433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[1]Анализ!$C$31:$C$39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strCache>
            </c:strRef>
          </c:cat>
          <c:val>
            <c:numRef>
              <c:f>[1]Анализ!$D$31:$D$39</c:f>
            </c:numRef>
          </c:val>
          <c:extLst>
            <c:ext xmlns:c16="http://schemas.microsoft.com/office/drawing/2014/chart" uri="{C3380CC4-5D6E-409C-BE32-E72D297353CC}">
              <c16:uniqueId val="{00000000-E110-4008-A0CF-6381ABA863DA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параллели'!$C$31:$C$39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strCache>
            </c:strRef>
          </c:cat>
          <c:val>
            <c:numRef>
              <c:f>'Анализ по параллели'!$E$31:$E$39</c:f>
              <c:numCache>
                <c:formatCode>0%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0-4008-A0CF-6381ABA863DA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параллели'!$C$31:$C$39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strCache>
            </c:strRef>
          </c:cat>
          <c:val>
            <c:numRef>
              <c:f>'Анализ по параллели'!$F$31:$F$39</c:f>
              <c:numCache>
                <c:formatCode>0%</c:formatCode>
                <c:ptCount val="9"/>
                <c:pt idx="1">
                  <c:v>0.9642857142857143</c:v>
                </c:pt>
                <c:pt idx="2">
                  <c:v>0.85185185185185186</c:v>
                </c:pt>
                <c:pt idx="3">
                  <c:v>0.84615384615384615</c:v>
                </c:pt>
                <c:pt idx="4">
                  <c:v>0.84615384615384615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10-4008-A0CF-6381ABA863DA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параллели'!$C$31:$C$39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strCache>
            </c:strRef>
          </c:cat>
          <c:val>
            <c:numRef>
              <c:f>'Анализ по параллели'!$G$31:$G$39</c:f>
              <c:numCache>
                <c:formatCode>0%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0-4008-A0CF-6381ABA863DA}"/>
            </c:ext>
          </c:extLst>
        </c:ser>
        <c:ser>
          <c:idx val="4"/>
          <c:order val="4"/>
          <c:tx>
            <c:v>Итог след</c:v>
          </c:tx>
          <c:spPr>
            <a:solidFill>
              <a:srgbClr val="F4776A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параллели'!$C$31:$C$39</c:f>
              <c:strCache>
                <c:ptCount val="9"/>
                <c:pt idx="1">
                  <c:v>7А</c:v>
                </c:pt>
                <c:pt idx="2">
                  <c:v>7Б</c:v>
                </c:pt>
                <c:pt idx="3">
                  <c:v>7В</c:v>
                </c:pt>
                <c:pt idx="4">
                  <c:v>7Г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strCache>
            </c:strRef>
          </c:cat>
          <c:val>
            <c:numRef>
              <c:f>'Анализ по параллели'!$H$31:$H$39</c:f>
              <c:numCache>
                <c:formatCode>0%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0-4008-A0CF-6381ABA86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54080"/>
        <c:axId val="460654408"/>
      </c:barChart>
      <c:catAx>
        <c:axId val="4606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654408"/>
        <c:crosses val="autoZero"/>
        <c:auto val="1"/>
        <c:lblAlgn val="ctr"/>
        <c:lblOffset val="100"/>
        <c:noMultiLvlLbl val="0"/>
      </c:catAx>
      <c:valAx>
        <c:axId val="46065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6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/>
              <a:t>Неуспеваемость</a:t>
            </a:r>
          </a:p>
        </c:rich>
      </c:tx>
      <c:layout>
        <c:manualLayout>
          <c:xMode val="edge"/>
          <c:yMode val="edge"/>
          <c:x val="0.4151896973726445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[1]Анализ!$C$46:$C$53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[1]Анализ!$D$46:$D$53</c:f>
            </c:numRef>
          </c:val>
          <c:extLst>
            <c:ext xmlns:c16="http://schemas.microsoft.com/office/drawing/2014/chart" uri="{C3380CC4-5D6E-409C-BE32-E72D297353CC}">
              <c16:uniqueId val="{00000000-FA20-4F37-84A9-557761549FE2}"/>
            </c:ext>
          </c:extLst>
        </c:ser>
        <c:ser>
          <c:idx val="1"/>
          <c:order val="1"/>
          <c:tx>
            <c:v>Итог пред</c:v>
          </c:tx>
          <c:spPr>
            <a:solidFill>
              <a:srgbClr val="E570EE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параллели'!$C$46:$C$53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'Анализ по параллели'!$E$46:$E$53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0-4F37-84A9-557761549FE2}"/>
            </c:ext>
          </c:extLst>
        </c:ser>
        <c:ser>
          <c:idx val="2"/>
          <c:order val="2"/>
          <c:tx>
            <c:v>ВПР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параллели'!$C$46:$C$53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'Анализ по параллели'!$F$46:$F$53</c:f>
              <c:numCache>
                <c:formatCode>0%</c:formatCode>
                <c:ptCount val="8"/>
                <c:pt idx="0">
                  <c:v>3.5714285714285712E-2</c:v>
                </c:pt>
                <c:pt idx="1">
                  <c:v>0.14814814814814814</c:v>
                </c:pt>
                <c:pt idx="2">
                  <c:v>0.19230769230769232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0-4F37-84A9-557761549FE2}"/>
            </c:ext>
          </c:extLst>
        </c:ser>
        <c:ser>
          <c:idx val="3"/>
          <c:order val="3"/>
          <c:tx>
            <c:v>Срез</c:v>
          </c:tx>
          <c:spPr>
            <a:solidFill>
              <a:srgbClr val="CDDFD4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параллели'!$C$46:$C$53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'Анализ по параллели'!$G$46:$G$53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0-4F37-84A9-557761549FE2}"/>
            </c:ext>
          </c:extLst>
        </c:ser>
        <c:ser>
          <c:idx val="4"/>
          <c:order val="4"/>
          <c:tx>
            <c:v>Итог посл</c:v>
          </c:tx>
          <c:spPr>
            <a:solidFill>
              <a:srgbClr val="F4776A"/>
            </a:solidFill>
            <a:ln>
              <a:noFill/>
            </a:ln>
            <a:effectLst/>
          </c:spPr>
          <c:invertIfNegative val="0"/>
          <c:cat>
            <c:strRef>
              <c:f>'Анализ по параллели'!$C$46:$C$53</c:f>
              <c:strCache>
                <c:ptCount val="8"/>
                <c:pt idx="0">
                  <c:v>7А</c:v>
                </c:pt>
                <c:pt idx="1">
                  <c:v>7Б</c:v>
                </c:pt>
                <c:pt idx="2">
                  <c:v>7В</c:v>
                </c:pt>
                <c:pt idx="3">
                  <c:v>7Г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'Анализ по параллели'!$H$46:$H$53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20-4F37-84A9-557761549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015888"/>
        <c:axId val="460655064"/>
      </c:barChart>
      <c:catAx>
        <c:axId val="38701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655064"/>
        <c:crosses val="autoZero"/>
        <c:auto val="1"/>
        <c:lblAlgn val="ctr"/>
        <c:lblOffset val="100"/>
        <c:noMultiLvlLbl val="0"/>
      </c:catAx>
      <c:valAx>
        <c:axId val="46065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701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Анализ сравнения отметок за ВПР </a:t>
            </a:r>
          </a:p>
          <a:p>
            <a:pPr>
              <a:defRPr/>
            </a:pPr>
            <a:r>
              <a:rPr lang="ru-RU"/>
              <a:t>и отметок по журналу </a:t>
            </a:r>
          </a:p>
        </c:rich>
      </c:tx>
      <c:layout>
        <c:manualLayout>
          <c:xMode val="edge"/>
          <c:yMode val="edge"/>
          <c:x val="0.26562510936132983"/>
          <c:y val="1.1910776393529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'Поэлементный 7А'!$AC$51:$AE$51</c:f>
              <c:strCache>
                <c:ptCount val="3"/>
                <c:pt idx="0">
                  <c:v>подтвердил</c:v>
                </c:pt>
                <c:pt idx="1">
                  <c:v>понизил</c:v>
                </c:pt>
                <c:pt idx="2">
                  <c:v>повысил</c:v>
                </c:pt>
              </c:strCache>
            </c:strRef>
          </c:cat>
          <c:val>
            <c:numRef>
              <c:f>'Поэлементный 7А'!$AC$52:$AE$52</c:f>
              <c:numCache>
                <c:formatCode>General</c:formatCode>
                <c:ptCount val="3"/>
                <c:pt idx="0">
                  <c:v>27</c:v>
                </c:pt>
                <c:pt idx="1">
                  <c:v>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6-479F-B433-6E545E77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75008"/>
        <c:axId val="67293184"/>
      </c:barChart>
      <c:catAx>
        <c:axId val="6727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93184"/>
        <c:crosses val="autoZero"/>
        <c:auto val="1"/>
        <c:lblAlgn val="ctr"/>
        <c:lblOffset val="100"/>
        <c:noMultiLvlLbl val="0"/>
      </c:catAx>
      <c:valAx>
        <c:axId val="6729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7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825685885141"/>
          <c:y val="0.22911689143105807"/>
          <c:w val="0.61949340053388724"/>
          <c:h val="0.5227799872126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635262415739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59-48BE-9CF8-912783B869B6}"/>
                </c:ext>
              </c:extLst>
            </c:dLbl>
            <c:dLbl>
              <c:idx val="2"/>
              <c:layout>
                <c:manualLayout>
                  <c:x val="9.9099114916152975E-3"/>
                  <c:y val="-6.64250955056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59-48BE-9CF8-912783B869B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'Анализ 7А'!$K$6:$M$6</c:f>
              <c:strCache>
                <c:ptCount val="3"/>
                <c:pt idx="0">
                  <c:v>кач</c:v>
                </c:pt>
                <c:pt idx="1">
                  <c:v>обуч</c:v>
                </c:pt>
                <c:pt idx="2">
                  <c:v>неусп</c:v>
                </c:pt>
              </c:strCache>
            </c:strRef>
          </c:cat>
          <c:val>
            <c:numRef>
              <c:f>'Анализ 7А'!$K$7:$M$7</c:f>
              <c:numCache>
                <c:formatCode>0%</c:formatCode>
                <c:ptCount val="3"/>
                <c:pt idx="0">
                  <c:v>0.6071428571428571</c:v>
                </c:pt>
                <c:pt idx="1">
                  <c:v>0.9642857142857143</c:v>
                </c:pt>
                <c:pt idx="2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9-48BE-9CF8-912783B8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29696"/>
        <c:axId val="81231232"/>
      </c:barChart>
      <c:catAx>
        <c:axId val="812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31232"/>
        <c:crosses val="autoZero"/>
        <c:auto val="1"/>
        <c:lblAlgn val="ctr"/>
        <c:lblOffset val="100"/>
        <c:noMultiLvlLbl val="0"/>
      </c:catAx>
      <c:valAx>
        <c:axId val="81231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2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/>
              <a:t>Анализ выполнения заданий работы</a:t>
            </a:r>
            <a:endParaRPr lang="ru-RU" b="1"/>
          </a:p>
        </c:rich>
      </c:tx>
      <c:layout>
        <c:manualLayout>
          <c:xMode val="edge"/>
          <c:yMode val="edge"/>
          <c:x val="0.3366148971853414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565488557632063E-2"/>
          <c:y val="0.13857654205486913"/>
          <c:w val="0.966434511442367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задания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'Анализ 7А'!$E$9:$X$9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'Анализ 7А'!$E$10:$X$10</c:f>
              <c:numCache>
                <c:formatCode>General</c:formatCode>
                <c:ptCount val="20"/>
                <c:pt idx="0">
                  <c:v>23</c:v>
                </c:pt>
                <c:pt idx="1">
                  <c:v>25</c:v>
                </c:pt>
                <c:pt idx="2">
                  <c:v>6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6</c:v>
                </c:pt>
                <c:pt idx="7">
                  <c:v>17</c:v>
                </c:pt>
                <c:pt idx="8">
                  <c:v>20</c:v>
                </c:pt>
                <c:pt idx="9">
                  <c:v>18</c:v>
                </c:pt>
                <c:pt idx="10">
                  <c:v>18</c:v>
                </c:pt>
                <c:pt idx="11">
                  <c:v>27</c:v>
                </c:pt>
                <c:pt idx="12">
                  <c:v>18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1-44F9-BAB4-FC9DDC052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005184"/>
        <c:axId val="81012224"/>
      </c:barChart>
      <c:catAx>
        <c:axId val="810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12224"/>
        <c:crosses val="autoZero"/>
        <c:auto val="1"/>
        <c:lblAlgn val="ctr"/>
        <c:lblOffset val="100"/>
        <c:noMultiLvlLbl val="0"/>
      </c:catAx>
      <c:valAx>
        <c:axId val="8101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0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0">
                <a:solidFill>
                  <a:srgbClr val="FF0000"/>
                </a:solidFill>
              </a:rPr>
              <a:t>Процентное</a:t>
            </a:r>
            <a:r>
              <a:rPr lang="ru-RU" sz="2000" b="0" baseline="0">
                <a:solidFill>
                  <a:srgbClr val="FF0000"/>
                </a:solidFill>
              </a:rPr>
              <a:t> количество выполненных заданий каждым учеником</a:t>
            </a:r>
            <a:endParaRPr lang="ru-RU" sz="2000" b="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9.1755624114250464E-2"/>
          <c:y val="1.589020991029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9858357638814E-2"/>
          <c:y val="0.16745826366133615"/>
          <c:w val="0.9520166591039062"/>
          <c:h val="0.617693354915202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'Поэлементный 7Б'!$AE$9:$AE$47</c:f>
              <c:strCache>
                <c:ptCount val="39"/>
                <c:pt idx="0">
                  <c:v>Фамилия </c:v>
                </c:pt>
                <c:pt idx="1">
                  <c:v>Фамилия </c:v>
                </c:pt>
                <c:pt idx="2">
                  <c:v>Фамилия </c:v>
                </c:pt>
                <c:pt idx="3">
                  <c:v>Фамилия </c:v>
                </c:pt>
                <c:pt idx="4">
                  <c:v>Фамилия </c:v>
                </c:pt>
                <c:pt idx="5">
                  <c:v>Фамилия </c:v>
                </c:pt>
                <c:pt idx="6">
                  <c:v>Фамилия </c:v>
                </c:pt>
                <c:pt idx="7">
                  <c:v>Фамилия </c:v>
                </c:pt>
                <c:pt idx="8">
                  <c:v>Фамилия </c:v>
                </c:pt>
                <c:pt idx="9">
                  <c:v>Фамилия </c:v>
                </c:pt>
                <c:pt idx="10">
                  <c:v>Фамилия </c:v>
                </c:pt>
                <c:pt idx="11">
                  <c:v>Фамилия </c:v>
                </c:pt>
                <c:pt idx="12">
                  <c:v>Фамилия </c:v>
                </c:pt>
                <c:pt idx="13">
                  <c:v>Фамилия </c:v>
                </c:pt>
                <c:pt idx="14">
                  <c:v>Фамилия </c:v>
                </c:pt>
                <c:pt idx="15">
                  <c:v>Фамилия </c:v>
                </c:pt>
                <c:pt idx="16">
                  <c:v>Фамилия </c:v>
                </c:pt>
                <c:pt idx="17">
                  <c:v>Фамилия </c:v>
                </c:pt>
                <c:pt idx="18">
                  <c:v>Фамилия </c:v>
                </c:pt>
                <c:pt idx="19">
                  <c:v>Фамилия </c:v>
                </c:pt>
                <c:pt idx="20">
                  <c:v>Фамилия </c:v>
                </c:pt>
                <c:pt idx="21">
                  <c:v>Фамилия </c:v>
                </c:pt>
                <c:pt idx="22">
                  <c:v>Фамилия </c:v>
                </c:pt>
                <c:pt idx="23">
                  <c:v>Фамилия </c:v>
                </c:pt>
                <c:pt idx="24">
                  <c:v>Фамилия </c:v>
                </c:pt>
                <c:pt idx="25">
                  <c:v>Фамилия </c:v>
                </c:pt>
                <c:pt idx="26">
                  <c:v>Фамилия </c:v>
                </c:pt>
                <c:pt idx="27">
                  <c:v>Фамилия </c:v>
                </c:pt>
                <c:pt idx="28">
                  <c:v>Фамилия </c:v>
                </c:pt>
                <c:pt idx="29">
                  <c:v>Фамилия </c:v>
                </c:pt>
                <c:pt idx="30">
                  <c:v>Фамилия </c:v>
                </c:pt>
                <c:pt idx="31">
                  <c:v>Фамилия </c:v>
                </c:pt>
                <c:pt idx="32">
                  <c:v>Фамилия </c:v>
                </c:pt>
                <c:pt idx="33">
                  <c:v>Фамилия </c:v>
                </c:pt>
                <c:pt idx="34">
                  <c:v>Фамилия </c:v>
                </c:pt>
                <c:pt idx="35">
                  <c:v>Фамилия </c:v>
                </c:pt>
                <c:pt idx="36">
                  <c:v>Фамилия </c:v>
                </c:pt>
                <c:pt idx="37">
                  <c:v>Фамилия </c:v>
                </c:pt>
                <c:pt idx="38">
                  <c:v>Фамилия </c:v>
                </c:pt>
              </c:strCache>
            </c:strRef>
          </c:cat>
          <c:val>
            <c:numRef>
              <c:f>'Поэлементный 7Б'!$AF$9:$AF$47</c:f>
              <c:numCache>
                <c:formatCode>0%</c:formatCode>
                <c:ptCount val="39"/>
                <c:pt idx="0">
                  <c:v>0.76923076923076927</c:v>
                </c:pt>
                <c:pt idx="1">
                  <c:v>0.69230769230769229</c:v>
                </c:pt>
                <c:pt idx="2">
                  <c:v>0.38461538461538464</c:v>
                </c:pt>
                <c:pt idx="3">
                  <c:v>0</c:v>
                </c:pt>
                <c:pt idx="4">
                  <c:v>0.53846153846153844</c:v>
                </c:pt>
                <c:pt idx="5">
                  <c:v>0.92307692307692313</c:v>
                </c:pt>
                <c:pt idx="6">
                  <c:v>0.69230769230769229</c:v>
                </c:pt>
                <c:pt idx="7">
                  <c:v>0.76923076923076927</c:v>
                </c:pt>
                <c:pt idx="8">
                  <c:v>0.23076923076923078</c:v>
                </c:pt>
                <c:pt idx="9">
                  <c:v>0</c:v>
                </c:pt>
                <c:pt idx="10">
                  <c:v>0</c:v>
                </c:pt>
                <c:pt idx="11">
                  <c:v>0.92307692307692313</c:v>
                </c:pt>
                <c:pt idx="12">
                  <c:v>0.53846153846153844</c:v>
                </c:pt>
                <c:pt idx="13">
                  <c:v>1</c:v>
                </c:pt>
                <c:pt idx="14">
                  <c:v>0.38461538461538464</c:v>
                </c:pt>
                <c:pt idx="15">
                  <c:v>0.76923076923076927</c:v>
                </c:pt>
                <c:pt idx="16">
                  <c:v>0.23076923076923078</c:v>
                </c:pt>
                <c:pt idx="17">
                  <c:v>0.92307692307692313</c:v>
                </c:pt>
                <c:pt idx="18">
                  <c:v>0.76923076923076927</c:v>
                </c:pt>
                <c:pt idx="19">
                  <c:v>0.69230769230769229</c:v>
                </c:pt>
                <c:pt idx="20">
                  <c:v>0.38461538461538464</c:v>
                </c:pt>
                <c:pt idx="21">
                  <c:v>0.61538461538461542</c:v>
                </c:pt>
                <c:pt idx="22">
                  <c:v>0.84615384615384615</c:v>
                </c:pt>
                <c:pt idx="23">
                  <c:v>0.69230769230769229</c:v>
                </c:pt>
                <c:pt idx="24">
                  <c:v>0.84615384615384615</c:v>
                </c:pt>
                <c:pt idx="25">
                  <c:v>0.38461538461538464</c:v>
                </c:pt>
                <c:pt idx="26">
                  <c:v>0.76923076923076927</c:v>
                </c:pt>
                <c:pt idx="27">
                  <c:v>0</c:v>
                </c:pt>
                <c:pt idx="28">
                  <c:v>0.69230769230769229</c:v>
                </c:pt>
                <c:pt idx="29">
                  <c:v>0.53846153846153844</c:v>
                </c:pt>
                <c:pt idx="30">
                  <c:v>0.69230769230769229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A-4B09-9421-F845F8ACD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57088"/>
        <c:axId val="67258624"/>
      </c:barChart>
      <c:catAx>
        <c:axId val="672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58624"/>
        <c:crosses val="autoZero"/>
        <c:auto val="1"/>
        <c:lblAlgn val="ctr"/>
        <c:lblOffset val="100"/>
        <c:noMultiLvlLbl val="0"/>
      </c:catAx>
      <c:valAx>
        <c:axId val="672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Анализ сравнения отметок за ВПР </a:t>
            </a:r>
          </a:p>
          <a:p>
            <a:pPr>
              <a:defRPr/>
            </a:pPr>
            <a:r>
              <a:rPr lang="ru-RU"/>
              <a:t>и отметок по журналу </a:t>
            </a:r>
          </a:p>
        </c:rich>
      </c:tx>
      <c:layout>
        <c:manualLayout>
          <c:xMode val="edge"/>
          <c:yMode val="edge"/>
          <c:x val="0.26562510936132983"/>
          <c:y val="1.1910776393529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'Поэлементный 7Б'!$AC$51:$AE$51</c:f>
              <c:strCache>
                <c:ptCount val="3"/>
                <c:pt idx="0">
                  <c:v>подтвердил</c:v>
                </c:pt>
                <c:pt idx="1">
                  <c:v>понизил</c:v>
                </c:pt>
                <c:pt idx="2">
                  <c:v>повысил</c:v>
                </c:pt>
              </c:strCache>
            </c:strRef>
          </c:cat>
          <c:val>
            <c:numRef>
              <c:f>'Поэлементный 7Б'!$AC$52:$AE$52</c:f>
              <c:numCache>
                <c:formatCode>General</c:formatCode>
                <c:ptCount val="3"/>
                <c:pt idx="0">
                  <c:v>31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7-47CE-BCA3-282EBDB31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75008"/>
        <c:axId val="67293184"/>
      </c:barChart>
      <c:catAx>
        <c:axId val="6727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93184"/>
        <c:crosses val="autoZero"/>
        <c:auto val="1"/>
        <c:lblAlgn val="ctr"/>
        <c:lblOffset val="100"/>
        <c:noMultiLvlLbl val="0"/>
      </c:catAx>
      <c:valAx>
        <c:axId val="6729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7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825685885141"/>
          <c:y val="0.22911689143105807"/>
          <c:w val="0.61949340053388724"/>
          <c:h val="0.5227799872126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8.635262415739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0D-45FD-A04C-5806DCEDE3B1}"/>
                </c:ext>
              </c:extLst>
            </c:dLbl>
            <c:dLbl>
              <c:idx val="2"/>
              <c:layout>
                <c:manualLayout>
                  <c:x val="9.9099114916152975E-3"/>
                  <c:y val="-6.64250955056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0D-45FD-A04C-5806DCEDE3B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'Анализ 7Б'!$K$6:$M$6</c:f>
              <c:strCache>
                <c:ptCount val="3"/>
                <c:pt idx="0">
                  <c:v>кач</c:v>
                </c:pt>
                <c:pt idx="1">
                  <c:v>обуч</c:v>
                </c:pt>
                <c:pt idx="2">
                  <c:v>неусп</c:v>
                </c:pt>
              </c:strCache>
            </c:strRef>
          </c:cat>
          <c:val>
            <c:numRef>
              <c:f>'Анализ 7Б'!$K$7:$M$7</c:f>
              <c:numCache>
                <c:formatCode>0%</c:formatCode>
                <c:ptCount val="3"/>
                <c:pt idx="0">
                  <c:v>0.55555555555555558</c:v>
                </c:pt>
                <c:pt idx="1">
                  <c:v>0.85185185185185186</c:v>
                </c:pt>
                <c:pt idx="2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D-45FD-A04C-5806DCEDE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29696"/>
        <c:axId val="81231232"/>
      </c:barChart>
      <c:catAx>
        <c:axId val="812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31232"/>
        <c:crosses val="autoZero"/>
        <c:auto val="1"/>
        <c:lblAlgn val="ctr"/>
        <c:lblOffset val="100"/>
        <c:noMultiLvlLbl val="0"/>
      </c:catAx>
      <c:valAx>
        <c:axId val="812312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2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baseline="0"/>
              <a:t>Анализ выполнения заданий работы</a:t>
            </a:r>
            <a:endParaRPr lang="ru-RU" b="1"/>
          </a:p>
        </c:rich>
      </c:tx>
      <c:layout>
        <c:manualLayout>
          <c:xMode val="edge"/>
          <c:yMode val="edge"/>
          <c:x val="0.3366148971853414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565488557632063E-2"/>
          <c:y val="0.13857654205486913"/>
          <c:w val="0.966434511442367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v>задания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'Анализ 7Б'!$E$9:$X$9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'Анализ 7Б'!$E$10:$X$10</c:f>
              <c:numCache>
                <c:formatCode>General</c:formatCode>
                <c:ptCount val="20"/>
                <c:pt idx="0">
                  <c:v>12</c:v>
                </c:pt>
                <c:pt idx="1">
                  <c:v>22</c:v>
                </c:pt>
                <c:pt idx="2">
                  <c:v>9</c:v>
                </c:pt>
                <c:pt idx="3">
                  <c:v>18</c:v>
                </c:pt>
                <c:pt idx="4">
                  <c:v>24</c:v>
                </c:pt>
                <c:pt idx="5">
                  <c:v>26</c:v>
                </c:pt>
                <c:pt idx="6">
                  <c:v>8</c:v>
                </c:pt>
                <c:pt idx="7">
                  <c:v>26</c:v>
                </c:pt>
                <c:pt idx="8">
                  <c:v>17</c:v>
                </c:pt>
                <c:pt idx="9">
                  <c:v>23</c:v>
                </c:pt>
                <c:pt idx="10">
                  <c:v>14</c:v>
                </c:pt>
                <c:pt idx="11">
                  <c:v>21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E-4472-B41F-8D8A07E861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005184"/>
        <c:axId val="81012224"/>
      </c:barChart>
      <c:catAx>
        <c:axId val="810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12224"/>
        <c:crosses val="autoZero"/>
        <c:auto val="1"/>
        <c:lblAlgn val="ctr"/>
        <c:lblOffset val="100"/>
        <c:noMultiLvlLbl val="0"/>
      </c:catAx>
      <c:valAx>
        <c:axId val="8101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0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 b="0">
                <a:solidFill>
                  <a:srgbClr val="FF0000"/>
                </a:solidFill>
              </a:rPr>
              <a:t>Процентное</a:t>
            </a:r>
            <a:r>
              <a:rPr lang="ru-RU" sz="2000" b="0" baseline="0">
                <a:solidFill>
                  <a:srgbClr val="FF0000"/>
                </a:solidFill>
              </a:rPr>
              <a:t> количество выполненных заданий каждым учеником</a:t>
            </a:r>
            <a:endParaRPr lang="ru-RU" sz="2000" b="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9.1755624114250464E-2"/>
          <c:y val="1.589020991029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9858357638814E-2"/>
          <c:y val="0.16745826366133615"/>
          <c:w val="0.9520166591039062"/>
          <c:h val="0.617693354915202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'Поэлементный 7В'!$AE$9:$AE$47</c:f>
              <c:strCache>
                <c:ptCount val="39"/>
                <c:pt idx="0">
                  <c:v>Фамилия </c:v>
                </c:pt>
                <c:pt idx="1">
                  <c:v>Фамилия </c:v>
                </c:pt>
                <c:pt idx="2">
                  <c:v>Фамилия </c:v>
                </c:pt>
                <c:pt idx="3">
                  <c:v>Фамилия </c:v>
                </c:pt>
                <c:pt idx="4">
                  <c:v>Фамилия </c:v>
                </c:pt>
                <c:pt idx="5">
                  <c:v>Фамилия </c:v>
                </c:pt>
                <c:pt idx="6">
                  <c:v>Фамилия </c:v>
                </c:pt>
                <c:pt idx="7">
                  <c:v>Фамилия </c:v>
                </c:pt>
                <c:pt idx="8">
                  <c:v>Фамилия </c:v>
                </c:pt>
                <c:pt idx="9">
                  <c:v>Фамилия </c:v>
                </c:pt>
                <c:pt idx="10">
                  <c:v>Фамилия </c:v>
                </c:pt>
                <c:pt idx="11">
                  <c:v>Фамилия </c:v>
                </c:pt>
                <c:pt idx="12">
                  <c:v>Фамилия </c:v>
                </c:pt>
                <c:pt idx="13">
                  <c:v>Фамилия </c:v>
                </c:pt>
                <c:pt idx="14">
                  <c:v>Фамилия </c:v>
                </c:pt>
                <c:pt idx="15">
                  <c:v>Фамилия </c:v>
                </c:pt>
                <c:pt idx="16">
                  <c:v>Фамилия </c:v>
                </c:pt>
                <c:pt idx="17">
                  <c:v>Фамилия </c:v>
                </c:pt>
                <c:pt idx="18">
                  <c:v>Фамилия </c:v>
                </c:pt>
                <c:pt idx="19">
                  <c:v>Фамилия </c:v>
                </c:pt>
                <c:pt idx="20">
                  <c:v>Фамилия </c:v>
                </c:pt>
                <c:pt idx="21">
                  <c:v>Фамилия </c:v>
                </c:pt>
                <c:pt idx="22">
                  <c:v>Фамилия </c:v>
                </c:pt>
                <c:pt idx="23">
                  <c:v>Фамилия </c:v>
                </c:pt>
                <c:pt idx="24">
                  <c:v>Фамилия </c:v>
                </c:pt>
                <c:pt idx="25">
                  <c:v>Фамилия </c:v>
                </c:pt>
                <c:pt idx="26">
                  <c:v>Фамилия </c:v>
                </c:pt>
                <c:pt idx="27">
                  <c:v>Фамилия </c:v>
                </c:pt>
                <c:pt idx="28">
                  <c:v>Фамилия </c:v>
                </c:pt>
                <c:pt idx="29">
                  <c:v>Фамилия </c:v>
                </c:pt>
                <c:pt idx="30">
                  <c:v>Фамилия </c:v>
                </c:pt>
                <c:pt idx="31">
                  <c:v>Фамилия </c:v>
                </c:pt>
                <c:pt idx="32">
                  <c:v>Фамилия </c:v>
                </c:pt>
                <c:pt idx="33">
                  <c:v>Фамилия </c:v>
                </c:pt>
                <c:pt idx="34">
                  <c:v>Фамилия </c:v>
                </c:pt>
                <c:pt idx="35">
                  <c:v>Фамилия </c:v>
                </c:pt>
                <c:pt idx="36">
                  <c:v>Фамилия </c:v>
                </c:pt>
                <c:pt idx="37">
                  <c:v>Фамилия </c:v>
                </c:pt>
                <c:pt idx="38">
                  <c:v>Фамилия </c:v>
                </c:pt>
              </c:strCache>
            </c:strRef>
          </c:cat>
          <c:val>
            <c:numRef>
              <c:f>'Поэлементный 7В'!$AF$9:$AF$47</c:f>
              <c:numCache>
                <c:formatCode>0%</c:formatCode>
                <c:ptCount val="39"/>
                <c:pt idx="0">
                  <c:v>0.61538461538461542</c:v>
                </c:pt>
                <c:pt idx="1">
                  <c:v>0.23076923076923078</c:v>
                </c:pt>
                <c:pt idx="2">
                  <c:v>0.46153846153846156</c:v>
                </c:pt>
                <c:pt idx="3">
                  <c:v>0.61538461538461542</c:v>
                </c:pt>
                <c:pt idx="4">
                  <c:v>0.46153846153846156</c:v>
                </c:pt>
                <c:pt idx="5">
                  <c:v>0.53846153846153844</c:v>
                </c:pt>
                <c:pt idx="6">
                  <c:v>0.46153846153846156</c:v>
                </c:pt>
                <c:pt idx="7">
                  <c:v>0.53846153846153844</c:v>
                </c:pt>
                <c:pt idx="8">
                  <c:v>0.23076923076923078</c:v>
                </c:pt>
                <c:pt idx="9">
                  <c:v>7.6923076923076927E-2</c:v>
                </c:pt>
                <c:pt idx="10">
                  <c:v>0.61538461538461542</c:v>
                </c:pt>
                <c:pt idx="11">
                  <c:v>0.46153846153846156</c:v>
                </c:pt>
                <c:pt idx="12">
                  <c:v>0.46153846153846156</c:v>
                </c:pt>
                <c:pt idx="13">
                  <c:v>0.38461538461538464</c:v>
                </c:pt>
                <c:pt idx="14">
                  <c:v>7.6923076923076927E-2</c:v>
                </c:pt>
                <c:pt idx="15">
                  <c:v>0.46153846153846156</c:v>
                </c:pt>
                <c:pt idx="16">
                  <c:v>0.46153846153846156</c:v>
                </c:pt>
                <c:pt idx="17">
                  <c:v>0.69230769230769229</c:v>
                </c:pt>
                <c:pt idx="18">
                  <c:v>0.61538461538461542</c:v>
                </c:pt>
                <c:pt idx="19">
                  <c:v>0.61538461538461542</c:v>
                </c:pt>
                <c:pt idx="20">
                  <c:v>0.38461538461538464</c:v>
                </c:pt>
                <c:pt idx="21">
                  <c:v>0</c:v>
                </c:pt>
                <c:pt idx="22">
                  <c:v>0.76923076923076927</c:v>
                </c:pt>
                <c:pt idx="23">
                  <c:v>0.53846153846153844</c:v>
                </c:pt>
                <c:pt idx="24">
                  <c:v>0</c:v>
                </c:pt>
                <c:pt idx="25">
                  <c:v>0.23076923076923078</c:v>
                </c:pt>
                <c:pt idx="26">
                  <c:v>0.61538461538461542</c:v>
                </c:pt>
                <c:pt idx="27">
                  <c:v>0</c:v>
                </c:pt>
                <c:pt idx="28">
                  <c:v>0.46153846153846156</c:v>
                </c:pt>
                <c:pt idx="29">
                  <c:v>0.53846153846153844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F-48C2-AC49-9FD7EF1AA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57088"/>
        <c:axId val="67258624"/>
      </c:barChart>
      <c:catAx>
        <c:axId val="672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58624"/>
        <c:crosses val="autoZero"/>
        <c:auto val="1"/>
        <c:lblAlgn val="ctr"/>
        <c:lblOffset val="100"/>
        <c:noMultiLvlLbl val="0"/>
      </c:catAx>
      <c:valAx>
        <c:axId val="672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5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21772</xdr:rowOff>
    </xdr:from>
    <xdr:to>
      <xdr:col>28</xdr:col>
      <xdr:colOff>43542</xdr:colOff>
      <xdr:row>68</xdr:row>
      <xdr:rowOff>41564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385480</xdr:colOff>
      <xdr:row>69</xdr:row>
      <xdr:rowOff>71717</xdr:rowOff>
    </xdr:from>
    <xdr:to>
      <xdr:col>22</xdr:col>
      <xdr:colOff>331692</xdr:colOff>
      <xdr:row>79</xdr:row>
      <xdr:rowOff>125507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21772</xdr:rowOff>
    </xdr:from>
    <xdr:to>
      <xdr:col>28</xdr:col>
      <xdr:colOff>43542</xdr:colOff>
      <xdr:row>68</xdr:row>
      <xdr:rowOff>41564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CE2276E-568A-4150-B858-52B80FB9D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385480</xdr:colOff>
      <xdr:row>69</xdr:row>
      <xdr:rowOff>71717</xdr:rowOff>
    </xdr:from>
    <xdr:to>
      <xdr:col>22</xdr:col>
      <xdr:colOff>331692</xdr:colOff>
      <xdr:row>79</xdr:row>
      <xdr:rowOff>125507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C9B5B88-0C85-4B47-BA8F-7CA9E4B12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223959</xdr:colOff>
      <xdr:row>51</xdr:row>
      <xdr:rowOff>145676</xdr:rowOff>
    </xdr:from>
    <xdr:to>
      <xdr:col>26</xdr:col>
      <xdr:colOff>50369</xdr:colOff>
      <xdr:row>61</xdr:row>
      <xdr:rowOff>93095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6E475CE-B108-43DD-BE27-E9729FD40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96981</xdr:colOff>
      <xdr:row>33</xdr:row>
      <xdr:rowOff>41564</xdr:rowOff>
    </xdr:from>
    <xdr:to>
      <xdr:col>24</xdr:col>
      <xdr:colOff>55419</xdr:colOff>
      <xdr:row>51</xdr:row>
      <xdr:rowOff>55418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135CB5E-BC8B-471A-8FFD-D0117B6F0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0.30157</cdr:x>
      <cdr:y>0.91489</cdr:y>
    </cdr:from>
    <cdr:to>
      <cdr:x>0.72461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0109" y="3158836"/>
          <a:ext cx="5597236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400" b="1">
              <a:latin typeface="+mj-lt"/>
            </a:rPr>
            <a:t>номера заданий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174170</xdr:colOff>
      <xdr:row>13</xdr:row>
      <xdr:rowOff>206829</xdr:rowOff>
    </xdr:from>
    <xdr:to>
      <xdr:col>38</xdr:col>
      <xdr:colOff>21770</xdr:colOff>
      <xdr:row>27</xdr:row>
      <xdr:rowOff>10886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8EE3907-E89F-4AA0-AD91-E64C4739C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326570</xdr:colOff>
      <xdr:row>28</xdr:row>
      <xdr:rowOff>97971</xdr:rowOff>
    </xdr:from>
    <xdr:to>
      <xdr:col>38</xdr:col>
      <xdr:colOff>21770</xdr:colOff>
      <xdr:row>42</xdr:row>
      <xdr:rowOff>141514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8706CDC-3268-476D-8833-903FE980A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387928</xdr:colOff>
      <xdr:row>44</xdr:row>
      <xdr:rowOff>41564</xdr:rowOff>
    </xdr:from>
    <xdr:to>
      <xdr:col>37</xdr:col>
      <xdr:colOff>401781</xdr:colOff>
      <xdr:row>59</xdr:row>
      <xdr:rowOff>83127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9446EE12-5DB6-416A-820C-E3FE25A33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11047</xdr:colOff>
      <xdr:row>51</xdr:row>
      <xdr:rowOff>156882</xdr:rowOff>
    </xdr:from>
    <xdr:to>
      <xdr:col>24</xdr:col>
      <xdr:colOff>532221</xdr:colOff>
      <xdr:row>61</xdr:row>
      <xdr:rowOff>104301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96981</xdr:colOff>
      <xdr:row>33</xdr:row>
      <xdr:rowOff>41564</xdr:rowOff>
    </xdr:from>
    <xdr:to>
      <xdr:col>24</xdr:col>
      <xdr:colOff>55419</xdr:colOff>
      <xdr:row>51</xdr:row>
      <xdr:rowOff>55418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0.30157</cdr:x>
      <cdr:y>0.91489</cdr:y>
    </cdr:from>
    <cdr:to>
      <cdr:x>0.72461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0109" y="3158836"/>
          <a:ext cx="5597236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400" b="1">
              <a:latin typeface="+mj-lt"/>
            </a:rPr>
            <a:t>номера заданий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21772</xdr:rowOff>
    </xdr:from>
    <xdr:to>
      <xdr:col>28</xdr:col>
      <xdr:colOff>43542</xdr:colOff>
      <xdr:row>68</xdr:row>
      <xdr:rowOff>41564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12F21CD-B5B2-4567-8BF0-8D1A43172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385480</xdr:colOff>
      <xdr:row>69</xdr:row>
      <xdr:rowOff>71717</xdr:rowOff>
    </xdr:from>
    <xdr:to>
      <xdr:col>22</xdr:col>
      <xdr:colOff>331692</xdr:colOff>
      <xdr:row>79</xdr:row>
      <xdr:rowOff>125507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ACFD462-CB4F-4F82-931C-A1168DB43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694607</xdr:colOff>
      <xdr:row>52</xdr:row>
      <xdr:rowOff>100852</xdr:rowOff>
    </xdr:from>
    <xdr:to>
      <xdr:col>23</xdr:col>
      <xdr:colOff>487398</xdr:colOff>
      <xdr:row>62</xdr:row>
      <xdr:rowOff>48271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D1323E2-D539-4848-90D8-78D54FD78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96981</xdr:colOff>
      <xdr:row>33</xdr:row>
      <xdr:rowOff>41564</xdr:rowOff>
    </xdr:from>
    <xdr:to>
      <xdr:col>24</xdr:col>
      <xdr:colOff>55419</xdr:colOff>
      <xdr:row>51</xdr:row>
      <xdr:rowOff>55418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E4668E7-8756-46CE-A509-CDFBDE23A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0.30157</cdr:x>
      <cdr:y>0.91489</cdr:y>
    </cdr:from>
    <cdr:to>
      <cdr:x>0.72461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0109" y="3158836"/>
          <a:ext cx="5597236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400" b="1">
              <a:latin typeface="+mj-lt"/>
            </a:rPr>
            <a:t>номера заданий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21772</xdr:rowOff>
    </xdr:from>
    <xdr:to>
      <xdr:col>28</xdr:col>
      <xdr:colOff>43542</xdr:colOff>
      <xdr:row>68</xdr:row>
      <xdr:rowOff>41564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DA88CFA-A815-4B9F-B2FF-B062255E9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385480</xdr:colOff>
      <xdr:row>69</xdr:row>
      <xdr:rowOff>71717</xdr:rowOff>
    </xdr:from>
    <xdr:to>
      <xdr:col>22</xdr:col>
      <xdr:colOff>331692</xdr:colOff>
      <xdr:row>79</xdr:row>
      <xdr:rowOff>125507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8E35C94-E44F-4050-BC6A-34FE2E505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145516</xdr:colOff>
      <xdr:row>51</xdr:row>
      <xdr:rowOff>78442</xdr:rowOff>
    </xdr:from>
    <xdr:to>
      <xdr:col>25</xdr:col>
      <xdr:colOff>577043</xdr:colOff>
      <xdr:row>61</xdr:row>
      <xdr:rowOff>25861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E7A3A67-61AF-43FC-A893-635351254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96981</xdr:colOff>
      <xdr:row>33</xdr:row>
      <xdr:rowOff>41564</xdr:rowOff>
    </xdr:from>
    <xdr:to>
      <xdr:col>24</xdr:col>
      <xdr:colOff>55419</xdr:colOff>
      <xdr:row>51</xdr:row>
      <xdr:rowOff>55418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6B141FE-9C16-46E8-A05D-CEB0C395B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0.30157</cdr:x>
      <cdr:y>0.91489</cdr:y>
    </cdr:from>
    <cdr:to>
      <cdr:x>0.72461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90109" y="3158836"/>
          <a:ext cx="5597236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400" b="1">
              <a:latin typeface="+mj-lt"/>
            </a:rPr>
            <a:t>номера заданий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8936.34728/&#1040;&#1085;&#1072;&#1083;&#1080;&#1079;%20&#1087;&#1086;%20&#1087;&#1072;&#1088;&#1072;&#1083;&#1083;&#1077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</sheetNames>
    <sheetDataSet>
      <sheetData sheetId="0">
        <row r="17">
          <cell r="C17" t="str">
            <v>7А</v>
          </cell>
          <cell r="E17" t="e">
            <v>#DIV/0!</v>
          </cell>
          <cell r="F17">
            <v>0.6071428571428571</v>
          </cell>
          <cell r="G17" t="e">
            <v>#DIV/0!</v>
          </cell>
          <cell r="H17" t="e">
            <v>#DIV/0!</v>
          </cell>
        </row>
        <row r="18">
          <cell r="C18" t="str">
            <v>7Б</v>
          </cell>
          <cell r="E18" t="e">
            <v>#DIV/0!</v>
          </cell>
          <cell r="F18">
            <v>0.55555555555555558</v>
          </cell>
          <cell r="G18" t="e">
            <v>#DIV/0!</v>
          </cell>
          <cell r="H18" t="e">
            <v>#DIV/0!</v>
          </cell>
        </row>
        <row r="19">
          <cell r="C19" t="str">
            <v>7В</v>
          </cell>
          <cell r="E19" t="e">
            <v>#DIV/0!</v>
          </cell>
          <cell r="F19">
            <v>3.8461538461538464E-2</v>
          </cell>
          <cell r="G19" t="e">
            <v>#DIV/0!</v>
          </cell>
          <cell r="H19" t="e">
            <v>#DIV/0!</v>
          </cell>
        </row>
        <row r="20">
          <cell r="C20" t="str">
            <v>7Г</v>
          </cell>
          <cell r="E20" t="e">
            <v>#DIV/0!</v>
          </cell>
          <cell r="F20">
            <v>7.6923076923076927E-2</v>
          </cell>
          <cell r="G20" t="e">
            <v>#DIV/0!</v>
          </cell>
          <cell r="H20" t="e">
            <v>#DIV/0!</v>
          </cell>
        </row>
        <row r="21">
          <cell r="C21">
            <v>0</v>
          </cell>
          <cell r="E21" t="e">
            <v>#DIV/0!</v>
          </cell>
          <cell r="F21" t="e">
            <v>#DIV/0!</v>
          </cell>
          <cell r="G21" t="e">
            <v>#DIV/0!</v>
          </cell>
          <cell r="H21" t="e">
            <v>#DIV/0!</v>
          </cell>
        </row>
        <row r="22">
          <cell r="C22">
            <v>0</v>
          </cell>
          <cell r="E22" t="e">
            <v>#DIV/0!</v>
          </cell>
          <cell r="F22" t="e">
            <v>#DIV/0!</v>
          </cell>
          <cell r="G22" t="e">
            <v>#DIV/0!</v>
          </cell>
          <cell r="H22" t="e">
            <v>#DIV/0!</v>
          </cell>
        </row>
        <row r="23">
          <cell r="C23">
            <v>0</v>
          </cell>
          <cell r="E23" t="e">
            <v>#DIV/0!</v>
          </cell>
          <cell r="F23" t="e">
            <v>#DIV/0!</v>
          </cell>
          <cell r="G23" t="e">
            <v>#DIV/0!</v>
          </cell>
          <cell r="H23" t="e">
            <v>#DIV/0!</v>
          </cell>
        </row>
        <row r="24">
          <cell r="C24">
            <v>0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</row>
        <row r="32">
          <cell r="C32" t="str">
            <v>7А</v>
          </cell>
          <cell r="E32" t="e">
            <v>#DIV/0!</v>
          </cell>
          <cell r="F32">
            <v>0.9642857142857143</v>
          </cell>
          <cell r="G32" t="e">
            <v>#DIV/0!</v>
          </cell>
          <cell r="H32" t="e">
            <v>#DIV/0!</v>
          </cell>
        </row>
        <row r="33">
          <cell r="C33" t="str">
            <v>7Б</v>
          </cell>
          <cell r="E33" t="e">
            <v>#DIV/0!</v>
          </cell>
          <cell r="F33">
            <v>0.85185185185185186</v>
          </cell>
          <cell r="G33" t="e">
            <v>#DIV/0!</v>
          </cell>
          <cell r="H33" t="e">
            <v>#DIV/0!</v>
          </cell>
        </row>
        <row r="34">
          <cell r="C34" t="str">
            <v>7В</v>
          </cell>
          <cell r="E34" t="e">
            <v>#DIV/0!</v>
          </cell>
          <cell r="F34">
            <v>0.84615384615384615</v>
          </cell>
          <cell r="G34" t="e">
            <v>#DIV/0!</v>
          </cell>
          <cell r="H34" t="e">
            <v>#DIV/0!</v>
          </cell>
        </row>
        <row r="35">
          <cell r="C35" t="str">
            <v>7Г</v>
          </cell>
          <cell r="E35" t="e">
            <v>#DIV/0!</v>
          </cell>
          <cell r="F35">
            <v>0.84615384615384615</v>
          </cell>
          <cell r="G35" t="e">
            <v>#DIV/0!</v>
          </cell>
          <cell r="H35" t="e">
            <v>#DIV/0!</v>
          </cell>
        </row>
        <row r="36">
          <cell r="C36">
            <v>0</v>
          </cell>
          <cell r="E36" t="e">
            <v>#DIV/0!</v>
          </cell>
          <cell r="F36" t="e">
            <v>#DIV/0!</v>
          </cell>
          <cell r="G36" t="e">
            <v>#DIV/0!</v>
          </cell>
          <cell r="H36" t="e">
            <v>#DIV/0!</v>
          </cell>
        </row>
        <row r="37">
          <cell r="C37">
            <v>0</v>
          </cell>
          <cell r="E37" t="e">
            <v>#DIV/0!</v>
          </cell>
          <cell r="F37" t="e">
            <v>#DIV/0!</v>
          </cell>
          <cell r="G37" t="e">
            <v>#DIV/0!</v>
          </cell>
          <cell r="H37" t="e">
            <v>#DIV/0!</v>
          </cell>
        </row>
        <row r="38">
          <cell r="C38">
            <v>0</v>
          </cell>
          <cell r="E38" t="e">
            <v>#DIV/0!</v>
          </cell>
          <cell r="F38" t="e">
            <v>#DIV/0!</v>
          </cell>
          <cell r="G38" t="e">
            <v>#DIV/0!</v>
          </cell>
          <cell r="H38" t="e">
            <v>#DIV/0!</v>
          </cell>
        </row>
        <row r="39">
          <cell r="C39">
            <v>0</v>
          </cell>
          <cell r="E39" t="e">
            <v>#DIV/0!</v>
          </cell>
          <cell r="F39" t="e">
            <v>#DIV/0!</v>
          </cell>
          <cell r="G39" t="e">
            <v>#DIV/0!</v>
          </cell>
          <cell r="H39" t="e">
            <v>#DIV/0!</v>
          </cell>
        </row>
        <row r="46">
          <cell r="C46" t="str">
            <v>7А</v>
          </cell>
          <cell r="E46" t="e">
            <v>#DIV/0!</v>
          </cell>
          <cell r="F46">
            <v>3.5714285714285712E-2</v>
          </cell>
          <cell r="G46" t="e">
            <v>#DIV/0!</v>
          </cell>
          <cell r="H46" t="e">
            <v>#DIV/0!</v>
          </cell>
        </row>
        <row r="47">
          <cell r="C47" t="str">
            <v>7Б</v>
          </cell>
          <cell r="E47" t="e">
            <v>#DIV/0!</v>
          </cell>
          <cell r="F47">
            <v>0.14814814814814814</v>
          </cell>
          <cell r="G47" t="e">
            <v>#DIV/0!</v>
          </cell>
          <cell r="H47" t="e">
            <v>#DIV/0!</v>
          </cell>
        </row>
        <row r="48">
          <cell r="C48" t="str">
            <v>7В</v>
          </cell>
          <cell r="E48" t="e">
            <v>#DIV/0!</v>
          </cell>
          <cell r="F48">
            <v>0.19230769230769232</v>
          </cell>
          <cell r="G48" t="e">
            <v>#DIV/0!</v>
          </cell>
          <cell r="H48" t="e">
            <v>#DIV/0!</v>
          </cell>
        </row>
        <row r="49">
          <cell r="C49" t="str">
            <v>7Г</v>
          </cell>
          <cell r="E49" t="e">
            <v>#DIV/0!</v>
          </cell>
          <cell r="F49">
            <v>0.15384615384615385</v>
          </cell>
          <cell r="G49" t="e">
            <v>#DIV/0!</v>
          </cell>
          <cell r="H49" t="e">
            <v>#DIV/0!</v>
          </cell>
        </row>
        <row r="50">
          <cell r="C50">
            <v>0</v>
          </cell>
          <cell r="E50" t="e">
            <v>#DIV/0!</v>
          </cell>
          <cell r="F50" t="e">
            <v>#DIV/0!</v>
          </cell>
          <cell r="G50" t="e">
            <v>#DIV/0!</v>
          </cell>
          <cell r="H50" t="e">
            <v>#DIV/0!</v>
          </cell>
        </row>
        <row r="51">
          <cell r="C51">
            <v>0</v>
          </cell>
          <cell r="E51" t="e">
            <v>#DIV/0!</v>
          </cell>
          <cell r="F51" t="e">
            <v>#DIV/0!</v>
          </cell>
          <cell r="G51" t="e">
            <v>#DIV/0!</v>
          </cell>
          <cell r="H51" t="e">
            <v>#DIV/0!</v>
          </cell>
        </row>
        <row r="52">
          <cell r="C52">
            <v>0</v>
          </cell>
          <cell r="E52" t="e">
            <v>#DIV/0!</v>
          </cell>
          <cell r="F52" t="e">
            <v>#DIV/0!</v>
          </cell>
          <cell r="G52" t="e">
            <v>#DIV/0!</v>
          </cell>
          <cell r="H52" t="e">
            <v>#DIV/0!</v>
          </cell>
        </row>
        <row r="53">
          <cell r="C53">
            <v>0</v>
          </cell>
          <cell r="E53" t="e">
            <v>#DIV/0!</v>
          </cell>
          <cell r="F53" t="e">
            <v>#DIV/0!</v>
          </cell>
          <cell r="G53" t="e">
            <v>#DIV/0!</v>
          </cell>
          <cell r="H53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52"/>
  <sheetViews>
    <sheetView topLeftCell="A13" zoomScaleNormal="100" workbookViewId="0">
      <selection activeCell="Q25" sqref="Q25"/>
    </sheetView>
  </sheetViews>
  <sheetFormatPr defaultRowHeight="15" x14ac:dyDescent="0.25"/>
  <cols>
    <col min="1" max="1" width="18" customWidth="1"/>
    <col min="2" max="2" width="8.42578125" customWidth="1"/>
    <col min="3" max="3" width="15.5703125" customWidth="1"/>
    <col min="4" max="23" width="5.7109375" customWidth="1"/>
    <col min="24" max="24" width="19.85546875" customWidth="1"/>
    <col min="25" max="25" width="12.140625" customWidth="1"/>
    <col min="26" max="26" width="11.42578125" customWidth="1"/>
    <col min="27" max="27" width="12.140625" customWidth="1"/>
    <col min="28" max="28" width="15.7109375" customWidth="1"/>
    <col min="29" max="29" width="12.5703125" customWidth="1"/>
    <col min="30" max="30" width="21.7109375" customWidth="1"/>
  </cols>
  <sheetData>
    <row r="2" spans="1:40" ht="21" x14ac:dyDescent="0.35">
      <c r="D2" s="88" t="s">
        <v>35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Z2" s="41">
        <v>5</v>
      </c>
      <c r="AA2" s="38">
        <f>COUNTIF(Z10:Z49,5)</f>
        <v>5</v>
      </c>
    </row>
    <row r="3" spans="1:40" ht="21" x14ac:dyDescent="0.35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Z3" s="41">
        <v>4</v>
      </c>
      <c r="AA3" s="38">
        <f>COUNTIF(Z10:Z49,4)</f>
        <v>12</v>
      </c>
    </row>
    <row r="4" spans="1:40" ht="21" x14ac:dyDescent="0.35"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Z4" s="41">
        <v>3</v>
      </c>
      <c r="AA4" s="38">
        <f>COUNTIF(Z10:Z51,3)</f>
        <v>10</v>
      </c>
    </row>
    <row r="5" spans="1:40" ht="21.75" thickBot="1" x14ac:dyDescent="0.4">
      <c r="Z5" s="41">
        <v>2</v>
      </c>
      <c r="AA5" s="38">
        <f>COUNTIF(Z10:Z52,2)</f>
        <v>1</v>
      </c>
    </row>
    <row r="6" spans="1:40" ht="29.25" thickBot="1" x14ac:dyDescent="0.5">
      <c r="F6" s="90" t="s">
        <v>18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T6" s="29" t="s">
        <v>20</v>
      </c>
      <c r="U6" s="29"/>
      <c r="V6" s="30"/>
      <c r="W6" s="30"/>
      <c r="X6" s="31">
        <v>13</v>
      </c>
    </row>
    <row r="7" spans="1:40" x14ac:dyDescent="0.25"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9" spans="1:40" ht="56.25" x14ac:dyDescent="0.25">
      <c r="A9" s="47" t="s">
        <v>5</v>
      </c>
      <c r="B9" s="53" t="s">
        <v>33</v>
      </c>
      <c r="C9" s="53" t="s">
        <v>28</v>
      </c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>
        <v>8</v>
      </c>
      <c r="L9" s="21">
        <v>9</v>
      </c>
      <c r="M9" s="21">
        <v>10</v>
      </c>
      <c r="N9" s="21">
        <v>11</v>
      </c>
      <c r="O9" s="21">
        <v>12</v>
      </c>
      <c r="P9" s="21">
        <v>13</v>
      </c>
      <c r="Q9" s="21">
        <v>14</v>
      </c>
      <c r="R9" s="21">
        <v>15</v>
      </c>
      <c r="S9" s="21">
        <v>16</v>
      </c>
      <c r="T9" s="21">
        <v>17</v>
      </c>
      <c r="U9" s="21">
        <v>18</v>
      </c>
      <c r="V9" s="21">
        <v>19</v>
      </c>
      <c r="W9" s="21">
        <v>20</v>
      </c>
      <c r="X9" s="52" t="s">
        <v>32</v>
      </c>
      <c r="Y9" s="52" t="s">
        <v>19</v>
      </c>
      <c r="Z9" s="52" t="s">
        <v>26</v>
      </c>
      <c r="AA9" s="52" t="s">
        <v>27</v>
      </c>
      <c r="AB9" s="52" t="s">
        <v>23</v>
      </c>
      <c r="AC9" s="49" t="s">
        <v>24</v>
      </c>
      <c r="AD9" s="51" t="s">
        <v>25</v>
      </c>
      <c r="AE9" s="19" t="str">
        <f t="shared" ref="AE9:AE47" si="0">A10</f>
        <v xml:space="preserve">Фамилия </v>
      </c>
      <c r="AF9" s="20">
        <f t="shared" ref="AF9:AF47" si="1">Y10</f>
        <v>0.69230769230769229</v>
      </c>
      <c r="AG9" s="19"/>
      <c r="AH9" s="19"/>
      <c r="AI9" s="34"/>
      <c r="AJ9" s="34"/>
      <c r="AK9" s="34"/>
      <c r="AL9" s="34"/>
      <c r="AM9" s="34"/>
      <c r="AN9" s="34"/>
    </row>
    <row r="10" spans="1:40" ht="15.75" x14ac:dyDescent="0.25">
      <c r="A10" s="48" t="s">
        <v>16</v>
      </c>
      <c r="B10" s="54">
        <v>1</v>
      </c>
      <c r="C10" s="45">
        <v>70001</v>
      </c>
      <c r="D10" s="55">
        <v>1</v>
      </c>
      <c r="E10" s="55">
        <v>1</v>
      </c>
      <c r="F10" s="55">
        <v>0</v>
      </c>
      <c r="G10" s="55">
        <v>0</v>
      </c>
      <c r="H10" s="55">
        <v>1</v>
      </c>
      <c r="I10" s="55">
        <v>0</v>
      </c>
      <c r="J10" s="55">
        <v>0</v>
      </c>
      <c r="K10" s="55">
        <v>1</v>
      </c>
      <c r="L10" s="55">
        <v>1</v>
      </c>
      <c r="M10" s="55">
        <v>1</v>
      </c>
      <c r="N10" s="55">
        <v>1</v>
      </c>
      <c r="O10" s="55">
        <v>1</v>
      </c>
      <c r="P10" s="55">
        <v>1</v>
      </c>
      <c r="Q10" s="8"/>
      <c r="R10" s="8"/>
      <c r="S10" s="8"/>
      <c r="T10" s="8"/>
      <c r="U10" s="8"/>
      <c r="V10" s="8"/>
      <c r="W10" s="8"/>
      <c r="X10" s="32">
        <f t="shared" ref="X10:X49" si="2">COUNTIF(D10:W10,"1")</f>
        <v>9</v>
      </c>
      <c r="Y10" s="33">
        <f>X10/$X$6</f>
        <v>0.69230769230769229</v>
      </c>
      <c r="Z10" s="35">
        <v>4</v>
      </c>
      <c r="AA10" s="35">
        <v>4</v>
      </c>
      <c r="AB10" s="50" t="str">
        <f>IF(Z10=AA10,"подтвердил",IF(Z10&gt;AA10,"повысил","понизил"))</f>
        <v>подтвердил</v>
      </c>
      <c r="AC10" s="44">
        <f t="shared" ref="AC10:AC49" si="3">Z10-AA10</f>
        <v>0</v>
      </c>
      <c r="AD10" s="43"/>
      <c r="AE10" s="19" t="str">
        <f t="shared" si="0"/>
        <v xml:space="preserve">Фамилия </v>
      </c>
      <c r="AF10" s="20">
        <f t="shared" si="1"/>
        <v>0.53846153846153844</v>
      </c>
      <c r="AG10" s="19"/>
      <c r="AH10" s="19"/>
      <c r="AI10" s="34"/>
      <c r="AJ10" s="34"/>
      <c r="AK10" s="34"/>
      <c r="AL10" s="34"/>
      <c r="AM10" s="34"/>
      <c r="AN10" s="34"/>
    </row>
    <row r="11" spans="1:40" ht="15.75" x14ac:dyDescent="0.25">
      <c r="A11" s="48" t="s">
        <v>16</v>
      </c>
      <c r="B11" s="54">
        <v>2</v>
      </c>
      <c r="C11" s="45">
        <v>70002</v>
      </c>
      <c r="D11" s="55">
        <v>1</v>
      </c>
      <c r="E11" s="55">
        <v>1</v>
      </c>
      <c r="F11" s="55">
        <v>0</v>
      </c>
      <c r="G11" s="55">
        <v>0</v>
      </c>
      <c r="H11" s="55">
        <v>1</v>
      </c>
      <c r="I11" s="55">
        <v>1</v>
      </c>
      <c r="J11" s="55">
        <v>0</v>
      </c>
      <c r="K11" s="55">
        <v>0</v>
      </c>
      <c r="L11" s="55">
        <v>0</v>
      </c>
      <c r="M11" s="55">
        <v>1</v>
      </c>
      <c r="N11" s="55">
        <v>0</v>
      </c>
      <c r="O11" s="55">
        <v>1</v>
      </c>
      <c r="P11" s="55">
        <v>1</v>
      </c>
      <c r="Q11" s="8"/>
      <c r="R11" s="8"/>
      <c r="S11" s="8"/>
      <c r="T11" s="8"/>
      <c r="U11" s="8"/>
      <c r="V11" s="8"/>
      <c r="W11" s="8"/>
      <c r="X11" s="32">
        <f t="shared" si="2"/>
        <v>7</v>
      </c>
      <c r="Y11" s="33">
        <f t="shared" ref="Y11:Y49" si="4">X11/$X$6</f>
        <v>0.53846153846153844</v>
      </c>
      <c r="Z11" s="35">
        <v>3</v>
      </c>
      <c r="AA11" s="35">
        <v>4</v>
      </c>
      <c r="AB11" s="50" t="str">
        <f t="shared" ref="AB11:AB49" si="5">IF(Z11=AA11,"подтвердил",IF(Z11&gt;AA11,"повысил","понизил"))</f>
        <v>понизил</v>
      </c>
      <c r="AC11" s="44">
        <f t="shared" si="3"/>
        <v>-1</v>
      </c>
      <c r="AD11" s="43"/>
      <c r="AE11" s="19" t="str">
        <f t="shared" si="0"/>
        <v xml:space="preserve">Фамилия </v>
      </c>
      <c r="AF11" s="20">
        <f t="shared" si="1"/>
        <v>0.53846153846153844</v>
      </c>
      <c r="AG11" s="19"/>
      <c r="AH11" s="19"/>
      <c r="AI11" s="34"/>
      <c r="AJ11" s="34"/>
      <c r="AK11" s="34"/>
      <c r="AL11" s="34"/>
      <c r="AM11" s="34"/>
      <c r="AN11" s="34"/>
    </row>
    <row r="12" spans="1:40" ht="15.75" x14ac:dyDescent="0.25">
      <c r="A12" s="48" t="s">
        <v>16</v>
      </c>
      <c r="B12" s="54">
        <v>3</v>
      </c>
      <c r="C12" s="45">
        <v>70003</v>
      </c>
      <c r="D12" s="55">
        <v>1</v>
      </c>
      <c r="E12" s="55">
        <v>1</v>
      </c>
      <c r="F12" s="55">
        <v>0</v>
      </c>
      <c r="G12" s="55">
        <v>0</v>
      </c>
      <c r="H12" s="55">
        <v>0</v>
      </c>
      <c r="I12" s="55">
        <v>1</v>
      </c>
      <c r="J12" s="55">
        <v>0</v>
      </c>
      <c r="K12" s="55">
        <v>1</v>
      </c>
      <c r="L12" s="55">
        <v>1</v>
      </c>
      <c r="M12" s="55">
        <v>0</v>
      </c>
      <c r="N12" s="55">
        <v>1</v>
      </c>
      <c r="O12" s="55">
        <v>1</v>
      </c>
      <c r="P12" s="55">
        <v>0</v>
      </c>
      <c r="Q12" s="8"/>
      <c r="R12" s="8"/>
      <c r="S12" s="8"/>
      <c r="T12" s="8"/>
      <c r="U12" s="8"/>
      <c r="V12" s="8"/>
      <c r="W12" s="8"/>
      <c r="X12" s="32">
        <f t="shared" si="2"/>
        <v>7</v>
      </c>
      <c r="Y12" s="33">
        <f t="shared" si="4"/>
        <v>0.53846153846153844</v>
      </c>
      <c r="Z12" s="35">
        <v>3</v>
      </c>
      <c r="AA12" s="35">
        <v>4</v>
      </c>
      <c r="AB12" s="50" t="str">
        <f t="shared" si="5"/>
        <v>понизил</v>
      </c>
      <c r="AC12" s="44">
        <f t="shared" si="3"/>
        <v>-1</v>
      </c>
      <c r="AD12" s="43"/>
      <c r="AE12" s="19" t="str">
        <f t="shared" si="0"/>
        <v xml:space="preserve">Фамилия </v>
      </c>
      <c r="AF12" s="20">
        <f t="shared" si="1"/>
        <v>0.53846153846153844</v>
      </c>
      <c r="AG12" s="19"/>
      <c r="AH12" s="19"/>
      <c r="AI12" s="34"/>
      <c r="AJ12" s="34"/>
      <c r="AK12" s="34"/>
      <c r="AL12" s="34"/>
      <c r="AM12" s="34"/>
      <c r="AN12" s="34"/>
    </row>
    <row r="13" spans="1:40" ht="15.75" x14ac:dyDescent="0.25">
      <c r="A13" s="48" t="s">
        <v>16</v>
      </c>
      <c r="B13" s="54">
        <v>4</v>
      </c>
      <c r="C13" s="45">
        <v>70004</v>
      </c>
      <c r="D13" s="55">
        <v>1</v>
      </c>
      <c r="E13" s="55">
        <v>0</v>
      </c>
      <c r="F13" s="55">
        <v>0</v>
      </c>
      <c r="G13" s="55">
        <v>0</v>
      </c>
      <c r="H13" s="55">
        <v>1</v>
      </c>
      <c r="I13" s="55">
        <v>0</v>
      </c>
      <c r="J13" s="55">
        <v>1</v>
      </c>
      <c r="K13" s="55">
        <v>1</v>
      </c>
      <c r="L13" s="55">
        <v>1</v>
      </c>
      <c r="M13" s="55">
        <v>0</v>
      </c>
      <c r="N13" s="55">
        <v>0</v>
      </c>
      <c r="O13" s="55">
        <v>1</v>
      </c>
      <c r="P13" s="55">
        <v>1</v>
      </c>
      <c r="Q13" s="8"/>
      <c r="R13" s="8"/>
      <c r="S13" s="8"/>
      <c r="T13" s="8"/>
      <c r="U13" s="8"/>
      <c r="V13" s="8"/>
      <c r="W13" s="8"/>
      <c r="X13" s="32">
        <f t="shared" si="2"/>
        <v>7</v>
      </c>
      <c r="Y13" s="33">
        <f t="shared" si="4"/>
        <v>0.53846153846153844</v>
      </c>
      <c r="Z13" s="35">
        <v>3</v>
      </c>
      <c r="AA13" s="35">
        <v>4</v>
      </c>
      <c r="AB13" s="50" t="str">
        <f t="shared" si="5"/>
        <v>понизил</v>
      </c>
      <c r="AC13" s="44">
        <f t="shared" si="3"/>
        <v>-1</v>
      </c>
      <c r="AD13" s="43"/>
      <c r="AE13" s="19" t="str">
        <f t="shared" si="0"/>
        <v xml:space="preserve">Фамилия </v>
      </c>
      <c r="AF13" s="20">
        <f t="shared" si="1"/>
        <v>0.69230769230769229</v>
      </c>
      <c r="AG13" s="19"/>
      <c r="AH13" s="19"/>
      <c r="AI13" s="34"/>
      <c r="AJ13" s="34"/>
      <c r="AK13" s="34"/>
      <c r="AL13" s="34"/>
      <c r="AM13" s="34"/>
      <c r="AN13" s="34"/>
    </row>
    <row r="14" spans="1:40" ht="15.75" x14ac:dyDescent="0.25">
      <c r="A14" s="48" t="s">
        <v>16</v>
      </c>
      <c r="B14" s="54">
        <v>5</v>
      </c>
      <c r="C14" s="45">
        <v>70005</v>
      </c>
      <c r="D14" s="55">
        <v>1</v>
      </c>
      <c r="E14" s="55">
        <v>1</v>
      </c>
      <c r="F14" s="55">
        <v>0</v>
      </c>
      <c r="G14" s="55">
        <v>1</v>
      </c>
      <c r="H14" s="55">
        <v>1</v>
      </c>
      <c r="I14" s="55">
        <v>1</v>
      </c>
      <c r="J14" s="55">
        <v>0</v>
      </c>
      <c r="K14" s="55">
        <v>0</v>
      </c>
      <c r="L14" s="55">
        <v>1</v>
      </c>
      <c r="M14" s="55">
        <v>1</v>
      </c>
      <c r="N14" s="55">
        <v>0</v>
      </c>
      <c r="O14" s="55">
        <v>1</v>
      </c>
      <c r="P14" s="55">
        <v>1</v>
      </c>
      <c r="Q14" s="8"/>
      <c r="R14" s="8"/>
      <c r="S14" s="8"/>
      <c r="T14" s="8"/>
      <c r="U14" s="8"/>
      <c r="V14" s="8"/>
      <c r="W14" s="8"/>
      <c r="X14" s="32">
        <f t="shared" si="2"/>
        <v>9</v>
      </c>
      <c r="Y14" s="33">
        <f t="shared" si="4"/>
        <v>0.69230769230769229</v>
      </c>
      <c r="Z14" s="35">
        <v>4</v>
      </c>
      <c r="AA14" s="35">
        <v>4</v>
      </c>
      <c r="AB14" s="50" t="str">
        <f t="shared" si="5"/>
        <v>подтвердил</v>
      </c>
      <c r="AC14" s="44">
        <f t="shared" si="3"/>
        <v>0</v>
      </c>
      <c r="AD14" s="43"/>
      <c r="AE14" s="19" t="str">
        <f t="shared" si="0"/>
        <v xml:space="preserve">Фамилия </v>
      </c>
      <c r="AF14" s="20">
        <f t="shared" si="1"/>
        <v>0.46153846153846156</v>
      </c>
      <c r="AG14" s="19"/>
      <c r="AH14" s="19"/>
      <c r="AI14" s="34"/>
      <c r="AJ14" s="34"/>
      <c r="AK14" s="34"/>
      <c r="AL14" s="34"/>
      <c r="AM14" s="34"/>
      <c r="AN14" s="34"/>
    </row>
    <row r="15" spans="1:40" ht="15.75" x14ac:dyDescent="0.25">
      <c r="A15" s="48" t="s">
        <v>16</v>
      </c>
      <c r="B15" s="54">
        <v>6</v>
      </c>
      <c r="C15" s="45">
        <v>70006</v>
      </c>
      <c r="D15" s="55">
        <v>0</v>
      </c>
      <c r="E15" s="55">
        <v>1</v>
      </c>
      <c r="F15" s="55">
        <v>1</v>
      </c>
      <c r="G15" s="55">
        <v>0</v>
      </c>
      <c r="H15" s="55">
        <v>1</v>
      </c>
      <c r="I15" s="55">
        <v>1</v>
      </c>
      <c r="J15" s="55">
        <v>0</v>
      </c>
      <c r="K15" s="55">
        <v>0</v>
      </c>
      <c r="L15" s="55">
        <v>2</v>
      </c>
      <c r="M15" s="55">
        <v>1</v>
      </c>
      <c r="N15" s="55">
        <v>0</v>
      </c>
      <c r="O15" s="55">
        <v>1</v>
      </c>
      <c r="P15" s="55">
        <v>0</v>
      </c>
      <c r="Q15" s="8"/>
      <c r="R15" s="8"/>
      <c r="S15" s="8"/>
      <c r="T15" s="8"/>
      <c r="U15" s="8"/>
      <c r="V15" s="8"/>
      <c r="W15" s="8"/>
      <c r="X15" s="32">
        <f t="shared" si="2"/>
        <v>6</v>
      </c>
      <c r="Y15" s="33">
        <f t="shared" si="4"/>
        <v>0.46153846153846156</v>
      </c>
      <c r="Z15" s="35">
        <v>3</v>
      </c>
      <c r="AA15" s="35">
        <v>4</v>
      </c>
      <c r="AB15" s="50" t="str">
        <f t="shared" si="5"/>
        <v>понизил</v>
      </c>
      <c r="AC15" s="44">
        <f t="shared" si="3"/>
        <v>-1</v>
      </c>
      <c r="AD15" s="43"/>
      <c r="AE15" s="19" t="str">
        <f t="shared" si="0"/>
        <v xml:space="preserve">Фамилия </v>
      </c>
      <c r="AF15" s="20">
        <f t="shared" si="1"/>
        <v>0.84615384615384615</v>
      </c>
      <c r="AG15" s="19"/>
      <c r="AH15" s="19"/>
      <c r="AI15" s="34"/>
      <c r="AJ15" s="34"/>
      <c r="AK15" s="34"/>
      <c r="AL15" s="34"/>
      <c r="AM15" s="34"/>
      <c r="AN15" s="34"/>
    </row>
    <row r="16" spans="1:40" ht="15.75" x14ac:dyDescent="0.25">
      <c r="A16" s="48" t="s">
        <v>16</v>
      </c>
      <c r="B16" s="54">
        <v>7</v>
      </c>
      <c r="C16" s="45">
        <v>70007</v>
      </c>
      <c r="D16" s="55">
        <v>1</v>
      </c>
      <c r="E16" s="55">
        <v>1</v>
      </c>
      <c r="F16" s="55">
        <v>0</v>
      </c>
      <c r="G16" s="55">
        <v>1</v>
      </c>
      <c r="H16" s="55">
        <v>1</v>
      </c>
      <c r="I16" s="55">
        <v>1</v>
      </c>
      <c r="J16" s="55">
        <v>0</v>
      </c>
      <c r="K16" s="55">
        <v>1</v>
      </c>
      <c r="L16" s="55">
        <v>1</v>
      </c>
      <c r="M16" s="55">
        <v>1</v>
      </c>
      <c r="N16" s="55">
        <v>1</v>
      </c>
      <c r="O16" s="55">
        <v>1</v>
      </c>
      <c r="P16" s="55">
        <v>1</v>
      </c>
      <c r="Q16" s="8"/>
      <c r="R16" s="8"/>
      <c r="S16" s="8"/>
      <c r="T16" s="8"/>
      <c r="U16" s="8"/>
      <c r="V16" s="8"/>
      <c r="W16" s="8"/>
      <c r="X16" s="32">
        <f t="shared" si="2"/>
        <v>11</v>
      </c>
      <c r="Y16" s="33">
        <f t="shared" si="4"/>
        <v>0.84615384615384615</v>
      </c>
      <c r="Z16" s="35">
        <v>5</v>
      </c>
      <c r="AA16" s="35">
        <v>4</v>
      </c>
      <c r="AB16" s="50" t="str">
        <f t="shared" si="5"/>
        <v>повысил</v>
      </c>
      <c r="AC16" s="44">
        <f t="shared" si="3"/>
        <v>1</v>
      </c>
      <c r="AD16" s="43"/>
      <c r="AE16" s="19" t="str">
        <f t="shared" si="0"/>
        <v xml:space="preserve">Фамилия </v>
      </c>
      <c r="AF16" s="20">
        <f t="shared" si="1"/>
        <v>0.61538461538461542</v>
      </c>
      <c r="AG16" s="19"/>
      <c r="AH16" s="19"/>
      <c r="AI16" s="34"/>
      <c r="AJ16" s="34"/>
      <c r="AK16" s="34"/>
      <c r="AL16" s="34"/>
      <c r="AM16" s="34"/>
      <c r="AN16" s="34"/>
    </row>
    <row r="17" spans="1:40" ht="15.75" x14ac:dyDescent="0.25">
      <c r="A17" s="48" t="s">
        <v>16</v>
      </c>
      <c r="B17" s="54">
        <v>8</v>
      </c>
      <c r="C17" s="45">
        <v>70008</v>
      </c>
      <c r="D17" s="55">
        <v>1</v>
      </c>
      <c r="E17" s="55">
        <v>1</v>
      </c>
      <c r="F17" s="55">
        <v>0</v>
      </c>
      <c r="G17" s="55">
        <v>1</v>
      </c>
      <c r="H17" s="55">
        <v>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>
        <v>1</v>
      </c>
      <c r="P17" s="55">
        <v>1</v>
      </c>
      <c r="Q17" s="8"/>
      <c r="R17" s="8"/>
      <c r="S17" s="8"/>
      <c r="T17" s="8"/>
      <c r="U17" s="8"/>
      <c r="V17" s="8"/>
      <c r="W17" s="8"/>
      <c r="X17" s="32">
        <f t="shared" si="2"/>
        <v>8</v>
      </c>
      <c r="Y17" s="33">
        <f t="shared" si="4"/>
        <v>0.61538461538461542</v>
      </c>
      <c r="Z17" s="35">
        <v>4</v>
      </c>
      <c r="AA17" s="35">
        <v>4</v>
      </c>
      <c r="AB17" s="50" t="str">
        <f t="shared" si="5"/>
        <v>подтвердил</v>
      </c>
      <c r="AC17" s="44">
        <f t="shared" si="3"/>
        <v>0</v>
      </c>
      <c r="AD17" s="43"/>
      <c r="AE17" s="19" t="str">
        <f t="shared" si="0"/>
        <v xml:space="preserve">Фамилия </v>
      </c>
      <c r="AF17" s="20">
        <f t="shared" si="1"/>
        <v>0.84615384615384615</v>
      </c>
      <c r="AG17" s="19"/>
      <c r="AH17" s="19"/>
      <c r="AI17" s="34"/>
      <c r="AJ17" s="34"/>
      <c r="AK17" s="34"/>
      <c r="AL17" s="34"/>
      <c r="AM17" s="34"/>
      <c r="AN17" s="34"/>
    </row>
    <row r="18" spans="1:40" ht="15.75" x14ac:dyDescent="0.25">
      <c r="A18" s="48" t="s">
        <v>16</v>
      </c>
      <c r="B18" s="54">
        <v>9</v>
      </c>
      <c r="C18" s="45">
        <v>70009</v>
      </c>
      <c r="D18" s="55">
        <v>1</v>
      </c>
      <c r="E18" s="55">
        <v>1</v>
      </c>
      <c r="F18" s="55">
        <v>0</v>
      </c>
      <c r="G18" s="55">
        <v>1</v>
      </c>
      <c r="H18" s="55">
        <v>1</v>
      </c>
      <c r="I18" s="55">
        <v>1</v>
      </c>
      <c r="J18" s="55">
        <v>0</v>
      </c>
      <c r="K18" s="55">
        <v>1</v>
      </c>
      <c r="L18" s="55">
        <v>1</v>
      </c>
      <c r="M18" s="55">
        <v>1</v>
      </c>
      <c r="N18" s="55">
        <v>1</v>
      </c>
      <c r="O18" s="55">
        <v>1</v>
      </c>
      <c r="P18" s="55">
        <v>1</v>
      </c>
      <c r="Q18" s="8"/>
      <c r="R18" s="8"/>
      <c r="S18" s="8"/>
      <c r="T18" s="8"/>
      <c r="U18" s="8"/>
      <c r="V18" s="8"/>
      <c r="W18" s="8"/>
      <c r="X18" s="32">
        <f t="shared" si="2"/>
        <v>11</v>
      </c>
      <c r="Y18" s="33">
        <f t="shared" si="4"/>
        <v>0.84615384615384615</v>
      </c>
      <c r="Z18" s="35">
        <v>5</v>
      </c>
      <c r="AA18" s="35">
        <v>5</v>
      </c>
      <c r="AB18" s="50" t="str">
        <f t="shared" si="5"/>
        <v>подтвердил</v>
      </c>
      <c r="AC18" s="44">
        <f t="shared" si="3"/>
        <v>0</v>
      </c>
      <c r="AD18" s="43"/>
      <c r="AE18" s="19" t="str">
        <f t="shared" si="0"/>
        <v xml:space="preserve">Фамилия </v>
      </c>
      <c r="AF18" s="20">
        <f t="shared" si="1"/>
        <v>0.69230769230769229</v>
      </c>
      <c r="AG18" s="19"/>
      <c r="AH18" s="19"/>
      <c r="AI18" s="34"/>
      <c r="AJ18" s="34"/>
      <c r="AK18" s="34"/>
      <c r="AL18" s="34"/>
      <c r="AM18" s="34"/>
      <c r="AN18" s="34"/>
    </row>
    <row r="19" spans="1:40" ht="15.75" x14ac:dyDescent="0.25">
      <c r="A19" s="48" t="s">
        <v>16</v>
      </c>
      <c r="B19" s="54">
        <v>10</v>
      </c>
      <c r="C19" s="45">
        <v>70010</v>
      </c>
      <c r="D19" s="55">
        <v>1</v>
      </c>
      <c r="E19" s="55">
        <v>1</v>
      </c>
      <c r="F19" s="55">
        <v>1</v>
      </c>
      <c r="G19" s="55">
        <v>1</v>
      </c>
      <c r="H19" s="55">
        <v>1</v>
      </c>
      <c r="I19" s="55">
        <v>0</v>
      </c>
      <c r="J19" s="55">
        <v>0</v>
      </c>
      <c r="K19" s="55">
        <v>0</v>
      </c>
      <c r="L19" s="55">
        <v>1</v>
      </c>
      <c r="M19" s="55">
        <v>0</v>
      </c>
      <c r="N19" s="55">
        <v>1</v>
      </c>
      <c r="O19" s="55">
        <v>1</v>
      </c>
      <c r="P19" s="55">
        <v>1</v>
      </c>
      <c r="Q19" s="8"/>
      <c r="R19" s="8"/>
      <c r="S19" s="8"/>
      <c r="T19" s="8"/>
      <c r="U19" s="8"/>
      <c r="V19" s="8"/>
      <c r="W19" s="8"/>
      <c r="X19" s="32">
        <f t="shared" si="2"/>
        <v>9</v>
      </c>
      <c r="Y19" s="33">
        <f t="shared" si="4"/>
        <v>0.69230769230769229</v>
      </c>
      <c r="Z19" s="35">
        <v>4</v>
      </c>
      <c r="AA19" s="35">
        <v>4</v>
      </c>
      <c r="AB19" s="50" t="str">
        <f t="shared" si="5"/>
        <v>подтвердил</v>
      </c>
      <c r="AC19" s="44">
        <f t="shared" si="3"/>
        <v>0</v>
      </c>
      <c r="AD19" s="43"/>
      <c r="AE19" s="19" t="str">
        <f t="shared" si="0"/>
        <v xml:space="preserve">Фамилия </v>
      </c>
      <c r="AF19" s="20">
        <f t="shared" si="1"/>
        <v>0</v>
      </c>
      <c r="AG19" s="19"/>
      <c r="AH19" s="19"/>
      <c r="AI19" s="34"/>
      <c r="AJ19" s="34"/>
      <c r="AK19" s="34"/>
      <c r="AL19" s="34"/>
      <c r="AM19" s="34"/>
      <c r="AN19" s="34"/>
    </row>
    <row r="20" spans="1:40" ht="15.75" x14ac:dyDescent="0.25">
      <c r="A20" s="48" t="s">
        <v>16</v>
      </c>
      <c r="B20" s="54">
        <v>11</v>
      </c>
      <c r="C20" s="4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 t="s">
        <v>34</v>
      </c>
      <c r="R20" s="8"/>
      <c r="S20" s="8"/>
      <c r="T20" s="8"/>
      <c r="U20" s="8"/>
      <c r="V20" s="8"/>
      <c r="W20" s="8"/>
      <c r="X20" s="32">
        <f t="shared" si="2"/>
        <v>0</v>
      </c>
      <c r="Y20" s="33">
        <f t="shared" si="4"/>
        <v>0</v>
      </c>
      <c r="Z20" s="35"/>
      <c r="AA20" s="35"/>
      <c r="AB20" s="50" t="str">
        <f t="shared" si="5"/>
        <v>подтвердил</v>
      </c>
      <c r="AC20" s="44">
        <f t="shared" si="3"/>
        <v>0</v>
      </c>
      <c r="AD20" s="43"/>
      <c r="AE20" s="19" t="str">
        <f t="shared" si="0"/>
        <v xml:space="preserve">Фамилия </v>
      </c>
      <c r="AF20" s="20">
        <f t="shared" si="1"/>
        <v>0.46153846153846156</v>
      </c>
      <c r="AG20" s="19"/>
      <c r="AH20" s="19"/>
      <c r="AI20" s="34"/>
      <c r="AJ20" s="34"/>
      <c r="AK20" s="34"/>
      <c r="AL20" s="34"/>
      <c r="AM20" s="34"/>
      <c r="AN20" s="34"/>
    </row>
    <row r="21" spans="1:40" ht="15.75" x14ac:dyDescent="0.25">
      <c r="A21" s="48" t="s">
        <v>16</v>
      </c>
      <c r="B21" s="54">
        <v>12</v>
      </c>
      <c r="C21" s="56">
        <v>70012</v>
      </c>
      <c r="D21" s="55">
        <v>1</v>
      </c>
      <c r="E21" s="55">
        <v>1</v>
      </c>
      <c r="F21" s="55">
        <v>0</v>
      </c>
      <c r="G21" s="55">
        <v>1</v>
      </c>
      <c r="H21" s="55">
        <v>1</v>
      </c>
      <c r="I21" s="55">
        <v>1</v>
      </c>
      <c r="J21" s="55">
        <v>0</v>
      </c>
      <c r="K21" s="55">
        <v>1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8"/>
      <c r="R21" s="8"/>
      <c r="S21" s="8"/>
      <c r="T21" s="8"/>
      <c r="U21" s="8"/>
      <c r="V21" s="8"/>
      <c r="W21" s="8"/>
      <c r="X21" s="32">
        <f t="shared" si="2"/>
        <v>6</v>
      </c>
      <c r="Y21" s="33">
        <f t="shared" si="4"/>
        <v>0.46153846153846156</v>
      </c>
      <c r="Z21" s="35">
        <v>3</v>
      </c>
      <c r="AA21" s="35">
        <v>4</v>
      </c>
      <c r="AB21" s="50" t="str">
        <f t="shared" si="5"/>
        <v>понизил</v>
      </c>
      <c r="AC21" s="44">
        <f t="shared" si="3"/>
        <v>-1</v>
      </c>
      <c r="AD21" s="43"/>
      <c r="AE21" s="19" t="str">
        <f t="shared" si="0"/>
        <v xml:space="preserve">Фамилия </v>
      </c>
      <c r="AF21" s="20">
        <f t="shared" si="1"/>
        <v>0.61538461538461542</v>
      </c>
      <c r="AG21" s="19"/>
      <c r="AH21" s="19"/>
      <c r="AI21" s="34"/>
      <c r="AJ21" s="34"/>
      <c r="AK21" s="34"/>
      <c r="AL21" s="34"/>
      <c r="AM21" s="34"/>
      <c r="AN21" s="34"/>
    </row>
    <row r="22" spans="1:40" ht="15.75" x14ac:dyDescent="0.25">
      <c r="A22" s="48" t="s">
        <v>16</v>
      </c>
      <c r="B22" s="54">
        <v>13</v>
      </c>
      <c r="C22" s="56">
        <v>70013</v>
      </c>
      <c r="D22" s="55">
        <v>0</v>
      </c>
      <c r="E22" s="55">
        <v>1</v>
      </c>
      <c r="F22" s="55">
        <v>0</v>
      </c>
      <c r="G22" s="55">
        <v>1</v>
      </c>
      <c r="H22" s="55">
        <v>1</v>
      </c>
      <c r="I22" s="55">
        <v>1</v>
      </c>
      <c r="J22" s="55">
        <v>0</v>
      </c>
      <c r="K22" s="55">
        <v>0</v>
      </c>
      <c r="L22" s="55">
        <v>1</v>
      </c>
      <c r="M22" s="55">
        <v>1</v>
      </c>
      <c r="N22" s="55">
        <v>0</v>
      </c>
      <c r="O22" s="55">
        <v>1</v>
      </c>
      <c r="P22" s="55">
        <v>1</v>
      </c>
      <c r="Q22" s="8"/>
      <c r="R22" s="8"/>
      <c r="S22" s="8"/>
      <c r="T22" s="8"/>
      <c r="U22" s="8"/>
      <c r="V22" s="8"/>
      <c r="W22" s="8"/>
      <c r="X22" s="32">
        <f t="shared" si="2"/>
        <v>8</v>
      </c>
      <c r="Y22" s="33">
        <f t="shared" si="4"/>
        <v>0.61538461538461542</v>
      </c>
      <c r="Z22" s="35">
        <v>4</v>
      </c>
      <c r="AA22" s="35">
        <v>4</v>
      </c>
      <c r="AB22" s="50" t="str">
        <f t="shared" si="5"/>
        <v>подтвердил</v>
      </c>
      <c r="AC22" s="44">
        <f t="shared" si="3"/>
        <v>0</v>
      </c>
      <c r="AD22" s="43"/>
      <c r="AE22" s="19" t="str">
        <f t="shared" si="0"/>
        <v xml:space="preserve">Фамилия </v>
      </c>
      <c r="AF22" s="20">
        <f t="shared" si="1"/>
        <v>0.69230769230769229</v>
      </c>
      <c r="AG22" s="19"/>
      <c r="AH22" s="19"/>
      <c r="AI22" s="34"/>
      <c r="AJ22" s="34"/>
      <c r="AK22" s="34"/>
      <c r="AL22" s="34"/>
      <c r="AM22" s="34"/>
      <c r="AN22" s="34"/>
    </row>
    <row r="23" spans="1:40" ht="15.75" x14ac:dyDescent="0.25">
      <c r="A23" s="48" t="s">
        <v>16</v>
      </c>
      <c r="B23" s="54">
        <v>14</v>
      </c>
      <c r="C23" s="56">
        <v>70014</v>
      </c>
      <c r="D23" s="55">
        <v>1</v>
      </c>
      <c r="E23" s="55">
        <v>1</v>
      </c>
      <c r="F23" s="55">
        <v>0</v>
      </c>
      <c r="G23" s="55">
        <v>1</v>
      </c>
      <c r="H23" s="55">
        <v>1</v>
      </c>
      <c r="I23" s="55">
        <v>1</v>
      </c>
      <c r="J23" s="55">
        <v>0</v>
      </c>
      <c r="K23" s="55">
        <v>0</v>
      </c>
      <c r="L23" s="55">
        <v>1</v>
      </c>
      <c r="M23" s="55">
        <v>1</v>
      </c>
      <c r="N23" s="55">
        <v>0</v>
      </c>
      <c r="O23" s="55">
        <v>1</v>
      </c>
      <c r="P23" s="55">
        <v>1</v>
      </c>
      <c r="Q23" s="8"/>
      <c r="R23" s="8"/>
      <c r="S23" s="8"/>
      <c r="T23" s="8"/>
      <c r="U23" s="8"/>
      <c r="V23" s="8"/>
      <c r="W23" s="8"/>
      <c r="X23" s="32">
        <f t="shared" si="2"/>
        <v>9</v>
      </c>
      <c r="Y23" s="33">
        <f t="shared" si="4"/>
        <v>0.69230769230769229</v>
      </c>
      <c r="Z23" s="35">
        <v>4</v>
      </c>
      <c r="AA23" s="35">
        <v>4</v>
      </c>
      <c r="AB23" s="50" t="str">
        <f t="shared" si="5"/>
        <v>подтвердил</v>
      </c>
      <c r="AC23" s="44">
        <f t="shared" si="3"/>
        <v>0</v>
      </c>
      <c r="AD23" s="43"/>
      <c r="AE23" s="19" t="str">
        <f t="shared" si="0"/>
        <v xml:space="preserve">Фамилия </v>
      </c>
      <c r="AF23" s="20">
        <f t="shared" si="1"/>
        <v>0.69230769230769229</v>
      </c>
      <c r="AG23" s="19"/>
      <c r="AH23" s="19"/>
      <c r="AI23" s="34"/>
      <c r="AJ23" s="34"/>
      <c r="AK23" s="34"/>
      <c r="AL23" s="34"/>
      <c r="AM23" s="34"/>
      <c r="AN23" s="34"/>
    </row>
    <row r="24" spans="1:40" ht="15.75" x14ac:dyDescent="0.25">
      <c r="A24" s="48" t="s">
        <v>16</v>
      </c>
      <c r="B24" s="54">
        <v>15</v>
      </c>
      <c r="C24" s="56">
        <v>70015</v>
      </c>
      <c r="D24" s="55">
        <v>1</v>
      </c>
      <c r="E24" s="55">
        <v>1</v>
      </c>
      <c r="F24" s="55">
        <v>0</v>
      </c>
      <c r="G24" s="55">
        <v>1</v>
      </c>
      <c r="H24" s="55">
        <v>1</v>
      </c>
      <c r="I24" s="55">
        <v>1</v>
      </c>
      <c r="J24" s="55">
        <v>0</v>
      </c>
      <c r="K24" s="55">
        <v>1</v>
      </c>
      <c r="L24" s="55">
        <v>1</v>
      </c>
      <c r="M24" s="55">
        <v>1</v>
      </c>
      <c r="N24" s="55">
        <v>0</v>
      </c>
      <c r="O24" s="55">
        <v>1</v>
      </c>
      <c r="P24" s="55">
        <v>0</v>
      </c>
      <c r="Q24" s="8"/>
      <c r="R24" s="8"/>
      <c r="S24" s="8"/>
      <c r="T24" s="8"/>
      <c r="U24" s="8"/>
      <c r="V24" s="8"/>
      <c r="W24" s="8"/>
      <c r="X24" s="32">
        <f t="shared" si="2"/>
        <v>9</v>
      </c>
      <c r="Y24" s="33">
        <f t="shared" si="4"/>
        <v>0.69230769230769229</v>
      </c>
      <c r="Z24" s="35">
        <v>4</v>
      </c>
      <c r="AA24" s="35">
        <v>4</v>
      </c>
      <c r="AB24" s="50" t="str">
        <f t="shared" si="5"/>
        <v>подтвердил</v>
      </c>
      <c r="AC24" s="44">
        <f t="shared" si="3"/>
        <v>0</v>
      </c>
      <c r="AD24" s="43"/>
      <c r="AE24" s="19" t="str">
        <f t="shared" si="0"/>
        <v xml:space="preserve">Фамилия </v>
      </c>
      <c r="AF24" s="20">
        <f t="shared" si="1"/>
        <v>0</v>
      </c>
      <c r="AG24" s="19"/>
      <c r="AH24" s="19"/>
      <c r="AI24" s="34"/>
      <c r="AJ24" s="34"/>
      <c r="AK24" s="34"/>
      <c r="AL24" s="34"/>
      <c r="AM24" s="34"/>
      <c r="AN24" s="34"/>
    </row>
    <row r="25" spans="1:40" ht="15.75" x14ac:dyDescent="0.25">
      <c r="A25" s="48" t="s">
        <v>16</v>
      </c>
      <c r="B25" s="54">
        <v>16</v>
      </c>
      <c r="C25" s="56">
        <v>70016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 t="s">
        <v>34</v>
      </c>
      <c r="R25" s="8"/>
      <c r="S25" s="8"/>
      <c r="T25" s="8"/>
      <c r="U25" s="8"/>
      <c r="V25" s="8"/>
      <c r="W25" s="8"/>
      <c r="X25" s="32">
        <f t="shared" si="2"/>
        <v>0</v>
      </c>
      <c r="Y25" s="33">
        <f t="shared" si="4"/>
        <v>0</v>
      </c>
      <c r="Z25" s="35"/>
      <c r="AA25" s="35"/>
      <c r="AB25" s="50" t="str">
        <f t="shared" si="5"/>
        <v>подтвердил</v>
      </c>
      <c r="AC25" s="44">
        <f t="shared" si="3"/>
        <v>0</v>
      </c>
      <c r="AD25" s="43"/>
      <c r="AE25" s="19" t="str">
        <f t="shared" si="0"/>
        <v xml:space="preserve">Фамилия </v>
      </c>
      <c r="AF25" s="20">
        <f t="shared" si="1"/>
        <v>0.61538461538461542</v>
      </c>
      <c r="AG25" s="19"/>
      <c r="AH25" s="19"/>
      <c r="AI25" s="34"/>
      <c r="AJ25" s="34"/>
      <c r="AK25" s="34"/>
      <c r="AL25" s="34"/>
      <c r="AM25" s="34"/>
      <c r="AN25" s="34"/>
    </row>
    <row r="26" spans="1:40" ht="15.75" x14ac:dyDescent="0.25">
      <c r="A26" s="48" t="s">
        <v>16</v>
      </c>
      <c r="B26" s="54">
        <v>17</v>
      </c>
      <c r="C26" s="56">
        <v>70017</v>
      </c>
      <c r="D26" s="55">
        <v>0</v>
      </c>
      <c r="E26" s="55">
        <v>1</v>
      </c>
      <c r="F26" s="55">
        <v>0</v>
      </c>
      <c r="G26" s="55">
        <v>0</v>
      </c>
      <c r="H26" s="55">
        <v>0</v>
      </c>
      <c r="I26" s="55">
        <v>0</v>
      </c>
      <c r="J26" s="55">
        <v>1</v>
      </c>
      <c r="K26" s="55">
        <v>1</v>
      </c>
      <c r="L26" s="55">
        <v>1</v>
      </c>
      <c r="M26" s="55">
        <v>1</v>
      </c>
      <c r="N26" s="55">
        <v>1</v>
      </c>
      <c r="O26" s="55">
        <v>1</v>
      </c>
      <c r="P26" s="55">
        <v>1</v>
      </c>
      <c r="Q26" s="8"/>
      <c r="R26" s="8"/>
      <c r="S26" s="8"/>
      <c r="T26" s="8"/>
      <c r="U26" s="8"/>
      <c r="V26" s="8"/>
      <c r="W26" s="8"/>
      <c r="X26" s="32">
        <f t="shared" si="2"/>
        <v>8</v>
      </c>
      <c r="Y26" s="33">
        <f t="shared" si="4"/>
        <v>0.61538461538461542</v>
      </c>
      <c r="Z26" s="35">
        <v>4</v>
      </c>
      <c r="AA26" s="35">
        <v>3</v>
      </c>
      <c r="AB26" s="50" t="str">
        <f t="shared" si="5"/>
        <v>повысил</v>
      </c>
      <c r="AC26" s="44">
        <f t="shared" si="3"/>
        <v>1</v>
      </c>
      <c r="AD26" s="43"/>
      <c r="AE26" s="19" t="str">
        <f t="shared" si="0"/>
        <v xml:space="preserve">Фамилия </v>
      </c>
      <c r="AF26" s="20">
        <f t="shared" si="1"/>
        <v>0.46153846153846156</v>
      </c>
      <c r="AG26" s="19"/>
      <c r="AH26" s="19"/>
      <c r="AI26" s="34"/>
      <c r="AJ26" s="34"/>
      <c r="AK26" s="34"/>
      <c r="AL26" s="34"/>
      <c r="AM26" s="34"/>
      <c r="AN26" s="34"/>
    </row>
    <row r="27" spans="1:40" ht="15.75" x14ac:dyDescent="0.25">
      <c r="A27" s="48" t="s">
        <v>16</v>
      </c>
      <c r="B27" s="54">
        <v>18</v>
      </c>
      <c r="C27" s="56">
        <v>70018</v>
      </c>
      <c r="D27" s="55">
        <v>0</v>
      </c>
      <c r="E27" s="55">
        <v>1</v>
      </c>
      <c r="F27" s="55">
        <v>0</v>
      </c>
      <c r="G27" s="55">
        <v>0</v>
      </c>
      <c r="H27" s="55">
        <v>0</v>
      </c>
      <c r="I27" s="55">
        <v>1</v>
      </c>
      <c r="J27" s="55">
        <v>0</v>
      </c>
      <c r="K27" s="55">
        <v>0</v>
      </c>
      <c r="L27" s="55">
        <v>0</v>
      </c>
      <c r="M27" s="55">
        <v>1</v>
      </c>
      <c r="N27" s="55">
        <v>1</v>
      </c>
      <c r="O27" s="55">
        <v>1</v>
      </c>
      <c r="P27" s="55">
        <v>1</v>
      </c>
      <c r="Q27" s="8"/>
      <c r="R27" s="8"/>
      <c r="S27" s="8"/>
      <c r="T27" s="8"/>
      <c r="U27" s="8"/>
      <c r="V27" s="8"/>
      <c r="W27" s="8"/>
      <c r="X27" s="32">
        <f t="shared" si="2"/>
        <v>6</v>
      </c>
      <c r="Y27" s="33">
        <f t="shared" si="4"/>
        <v>0.46153846153846156</v>
      </c>
      <c r="Z27" s="35">
        <v>3</v>
      </c>
      <c r="AA27" s="35">
        <v>3</v>
      </c>
      <c r="AB27" s="50" t="str">
        <f t="shared" si="5"/>
        <v>подтвердил</v>
      </c>
      <c r="AC27" s="44">
        <f t="shared" si="3"/>
        <v>0</v>
      </c>
      <c r="AD27" s="43"/>
      <c r="AE27" s="19" t="str">
        <f t="shared" si="0"/>
        <v xml:space="preserve">Фамилия </v>
      </c>
      <c r="AF27" s="20">
        <f t="shared" si="1"/>
        <v>0.84615384615384615</v>
      </c>
      <c r="AG27" s="19"/>
      <c r="AH27" s="19"/>
      <c r="AI27" s="34"/>
      <c r="AJ27" s="34"/>
      <c r="AK27" s="34"/>
      <c r="AL27" s="34"/>
      <c r="AM27" s="34"/>
      <c r="AN27" s="34"/>
    </row>
    <row r="28" spans="1:40" ht="15.75" x14ac:dyDescent="0.25">
      <c r="A28" s="48" t="s">
        <v>16</v>
      </c>
      <c r="B28" s="54">
        <v>19</v>
      </c>
      <c r="C28" s="56">
        <v>70019</v>
      </c>
      <c r="D28" s="55">
        <v>1</v>
      </c>
      <c r="E28" s="55">
        <v>1</v>
      </c>
      <c r="F28" s="55">
        <v>0</v>
      </c>
      <c r="G28" s="55">
        <v>1</v>
      </c>
      <c r="H28" s="55">
        <v>1</v>
      </c>
      <c r="I28" s="55">
        <v>1</v>
      </c>
      <c r="J28" s="55">
        <v>0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8"/>
      <c r="R28" s="8"/>
      <c r="S28" s="8"/>
      <c r="T28" s="8"/>
      <c r="U28" s="8"/>
      <c r="V28" s="8"/>
      <c r="W28" s="8"/>
      <c r="X28" s="32">
        <f t="shared" si="2"/>
        <v>11</v>
      </c>
      <c r="Y28" s="33">
        <f t="shared" si="4"/>
        <v>0.84615384615384615</v>
      </c>
      <c r="Z28" s="35">
        <v>5</v>
      </c>
      <c r="AA28" s="35">
        <v>4</v>
      </c>
      <c r="AB28" s="50" t="str">
        <f t="shared" si="5"/>
        <v>повысил</v>
      </c>
      <c r="AC28" s="44">
        <f t="shared" si="3"/>
        <v>1</v>
      </c>
      <c r="AD28" s="43"/>
      <c r="AE28" s="19" t="str">
        <f t="shared" si="0"/>
        <v xml:space="preserve">Фамилия </v>
      </c>
      <c r="AF28" s="20">
        <f t="shared" si="1"/>
        <v>0.84615384615384615</v>
      </c>
      <c r="AG28" s="19"/>
      <c r="AH28" s="19"/>
      <c r="AI28" s="34"/>
      <c r="AJ28" s="34"/>
      <c r="AK28" s="34"/>
      <c r="AL28" s="34"/>
      <c r="AM28" s="34"/>
      <c r="AN28" s="34"/>
    </row>
    <row r="29" spans="1:40" ht="15.75" x14ac:dyDescent="0.25">
      <c r="A29" s="48" t="s">
        <v>16</v>
      </c>
      <c r="B29" s="54">
        <v>20</v>
      </c>
      <c r="C29" s="56">
        <v>70020</v>
      </c>
      <c r="D29" s="55">
        <v>1</v>
      </c>
      <c r="E29" s="55">
        <v>1</v>
      </c>
      <c r="F29" s="55">
        <v>0</v>
      </c>
      <c r="G29" s="55">
        <v>1</v>
      </c>
      <c r="H29" s="55">
        <v>1</v>
      </c>
      <c r="I29" s="55">
        <v>1</v>
      </c>
      <c r="J29" s="55">
        <v>0</v>
      </c>
      <c r="K29" s="55">
        <v>1</v>
      </c>
      <c r="L29" s="55">
        <v>1</v>
      </c>
      <c r="M29" s="55">
        <v>1</v>
      </c>
      <c r="N29" s="55">
        <v>1</v>
      </c>
      <c r="O29" s="55">
        <v>1</v>
      </c>
      <c r="P29" s="55">
        <v>1</v>
      </c>
      <c r="Q29" s="8"/>
      <c r="R29" s="8"/>
      <c r="S29" s="8"/>
      <c r="T29" s="8"/>
      <c r="U29" s="8"/>
      <c r="V29" s="8"/>
      <c r="W29" s="8"/>
      <c r="X29" s="32">
        <f t="shared" si="2"/>
        <v>11</v>
      </c>
      <c r="Y29" s="33">
        <f t="shared" si="4"/>
        <v>0.84615384615384615</v>
      </c>
      <c r="Z29" s="35">
        <v>4</v>
      </c>
      <c r="AA29" s="35">
        <v>5</v>
      </c>
      <c r="AB29" s="50" t="str">
        <f t="shared" si="5"/>
        <v>понизил</v>
      </c>
      <c r="AC29" s="44">
        <f t="shared" si="3"/>
        <v>-1</v>
      </c>
      <c r="AD29" s="43"/>
      <c r="AE29" s="19" t="str">
        <f t="shared" si="0"/>
        <v xml:space="preserve">Фамилия </v>
      </c>
      <c r="AF29" s="20">
        <f t="shared" si="1"/>
        <v>0.38461538461538464</v>
      </c>
      <c r="AG29" s="19"/>
      <c r="AH29" s="19"/>
      <c r="AI29" s="34"/>
      <c r="AJ29" s="34"/>
      <c r="AK29" s="34"/>
      <c r="AL29" s="34"/>
      <c r="AM29" s="34"/>
      <c r="AN29" s="34"/>
    </row>
    <row r="30" spans="1:40" ht="15.75" x14ac:dyDescent="0.25">
      <c r="A30" s="48" t="s">
        <v>16</v>
      </c>
      <c r="B30" s="54">
        <v>21</v>
      </c>
      <c r="C30" s="56">
        <v>70021</v>
      </c>
      <c r="D30" s="55">
        <v>1</v>
      </c>
      <c r="E30" s="55">
        <v>0</v>
      </c>
      <c r="F30" s="55">
        <v>1</v>
      </c>
      <c r="G30" s="55">
        <v>0</v>
      </c>
      <c r="H30" s="55">
        <v>0</v>
      </c>
      <c r="I30" s="55">
        <v>1</v>
      </c>
      <c r="J30" s="55">
        <v>0</v>
      </c>
      <c r="K30" s="55">
        <v>1</v>
      </c>
      <c r="L30" s="55">
        <v>0</v>
      </c>
      <c r="M30" s="55">
        <v>0</v>
      </c>
      <c r="N30" s="55">
        <v>0</v>
      </c>
      <c r="O30" s="55">
        <v>1</v>
      </c>
      <c r="P30" s="55">
        <v>0</v>
      </c>
      <c r="Q30" s="8"/>
      <c r="R30" s="8"/>
      <c r="S30" s="8"/>
      <c r="T30" s="8"/>
      <c r="U30" s="8"/>
      <c r="V30" s="8"/>
      <c r="W30" s="8"/>
      <c r="X30" s="32">
        <f t="shared" si="2"/>
        <v>5</v>
      </c>
      <c r="Y30" s="33">
        <f t="shared" si="4"/>
        <v>0.38461538461538464</v>
      </c>
      <c r="Z30" s="35">
        <v>2</v>
      </c>
      <c r="AA30" s="35">
        <v>4</v>
      </c>
      <c r="AB30" s="50" t="str">
        <f t="shared" si="5"/>
        <v>понизил</v>
      </c>
      <c r="AC30" s="44">
        <f t="shared" si="3"/>
        <v>-2</v>
      </c>
      <c r="AD30" s="43"/>
      <c r="AE30" s="19" t="str">
        <f t="shared" si="0"/>
        <v xml:space="preserve">Фамилия </v>
      </c>
      <c r="AF30" s="20">
        <f t="shared" si="1"/>
        <v>0.61538461538461542</v>
      </c>
      <c r="AG30" s="19"/>
      <c r="AH30" s="19"/>
      <c r="AI30" s="34"/>
      <c r="AJ30" s="34"/>
      <c r="AK30" s="34"/>
      <c r="AL30" s="34"/>
      <c r="AM30" s="34"/>
      <c r="AN30" s="34"/>
    </row>
    <row r="31" spans="1:40" ht="15.75" x14ac:dyDescent="0.25">
      <c r="A31" s="48" t="s">
        <v>16</v>
      </c>
      <c r="B31" s="54">
        <v>22</v>
      </c>
      <c r="C31" s="56">
        <v>70022</v>
      </c>
      <c r="D31" s="55">
        <v>0</v>
      </c>
      <c r="E31" s="55">
        <v>1</v>
      </c>
      <c r="F31" s="55">
        <v>0</v>
      </c>
      <c r="G31" s="55">
        <v>1</v>
      </c>
      <c r="H31" s="55">
        <v>1</v>
      </c>
      <c r="I31" s="55">
        <v>1</v>
      </c>
      <c r="J31" s="55">
        <v>0</v>
      </c>
      <c r="K31" s="55">
        <v>1</v>
      </c>
      <c r="L31" s="55">
        <v>0</v>
      </c>
      <c r="M31" s="55">
        <v>1</v>
      </c>
      <c r="N31" s="55">
        <v>1</v>
      </c>
      <c r="O31" s="55">
        <v>1</v>
      </c>
      <c r="P31" s="55">
        <v>0</v>
      </c>
      <c r="Q31" s="8"/>
      <c r="R31" s="8"/>
      <c r="S31" s="8"/>
      <c r="T31" s="8"/>
      <c r="U31" s="8"/>
      <c r="V31" s="8"/>
      <c r="W31" s="8"/>
      <c r="X31" s="32">
        <f t="shared" si="2"/>
        <v>8</v>
      </c>
      <c r="Y31" s="33">
        <f t="shared" si="4"/>
        <v>0.61538461538461542</v>
      </c>
      <c r="Z31" s="35">
        <v>3</v>
      </c>
      <c r="AA31" s="35">
        <v>3</v>
      </c>
      <c r="AB31" s="50" t="str">
        <f t="shared" si="5"/>
        <v>подтвердил</v>
      </c>
      <c r="AC31" s="44">
        <f t="shared" si="3"/>
        <v>0</v>
      </c>
      <c r="AD31" s="43"/>
      <c r="AE31" s="19" t="str">
        <f t="shared" si="0"/>
        <v xml:space="preserve">Фамилия </v>
      </c>
      <c r="AF31" s="20">
        <f t="shared" si="1"/>
        <v>0.61538461538461542</v>
      </c>
      <c r="AG31" s="19"/>
      <c r="AH31" s="19"/>
      <c r="AI31" s="34"/>
      <c r="AJ31" s="34"/>
      <c r="AK31" s="34"/>
      <c r="AL31" s="34"/>
      <c r="AM31" s="34"/>
      <c r="AN31" s="34"/>
    </row>
    <row r="32" spans="1:40" ht="15.75" x14ac:dyDescent="0.25">
      <c r="A32" s="48" t="s">
        <v>16</v>
      </c>
      <c r="B32" s="54">
        <v>23</v>
      </c>
      <c r="C32" s="56">
        <v>70023</v>
      </c>
      <c r="D32" s="55">
        <v>1</v>
      </c>
      <c r="E32" s="55">
        <v>1</v>
      </c>
      <c r="F32" s="55">
        <v>0</v>
      </c>
      <c r="G32" s="55">
        <v>1</v>
      </c>
      <c r="H32" s="55">
        <v>1</v>
      </c>
      <c r="I32" s="55">
        <v>0</v>
      </c>
      <c r="J32" s="55">
        <v>0</v>
      </c>
      <c r="K32" s="55">
        <v>0</v>
      </c>
      <c r="L32" s="55">
        <v>1</v>
      </c>
      <c r="M32" s="55">
        <v>1</v>
      </c>
      <c r="N32" s="55">
        <v>1</v>
      </c>
      <c r="O32" s="55">
        <v>1</v>
      </c>
      <c r="P32" s="55">
        <v>0</v>
      </c>
      <c r="Q32" s="8"/>
      <c r="R32" s="8"/>
      <c r="S32" s="8"/>
      <c r="T32" s="8"/>
      <c r="U32" s="8"/>
      <c r="V32" s="8"/>
      <c r="W32" s="8"/>
      <c r="X32" s="32">
        <f t="shared" si="2"/>
        <v>8</v>
      </c>
      <c r="Y32" s="33">
        <f t="shared" si="4"/>
        <v>0.61538461538461542</v>
      </c>
      <c r="Z32" s="35">
        <v>3</v>
      </c>
      <c r="AA32" s="35">
        <v>3</v>
      </c>
      <c r="AB32" s="50" t="str">
        <f t="shared" si="5"/>
        <v>подтвердил</v>
      </c>
      <c r="AC32" s="44">
        <f t="shared" si="3"/>
        <v>0</v>
      </c>
      <c r="AD32" s="43"/>
      <c r="AE32" s="19" t="str">
        <f t="shared" si="0"/>
        <v xml:space="preserve">Фамилия </v>
      </c>
      <c r="AF32" s="20">
        <f t="shared" si="1"/>
        <v>0.69230769230769229</v>
      </c>
      <c r="AG32" s="19"/>
      <c r="AH32" s="19"/>
      <c r="AI32" s="34"/>
      <c r="AJ32" s="34"/>
      <c r="AK32" s="34"/>
      <c r="AL32" s="34"/>
      <c r="AM32" s="34"/>
      <c r="AN32" s="34"/>
    </row>
    <row r="33" spans="1:40" ht="15.75" x14ac:dyDescent="0.25">
      <c r="A33" s="48" t="s">
        <v>16</v>
      </c>
      <c r="B33" s="54">
        <v>24</v>
      </c>
      <c r="C33" s="56">
        <v>70024</v>
      </c>
      <c r="D33" s="55">
        <v>1</v>
      </c>
      <c r="E33" s="55">
        <v>1</v>
      </c>
      <c r="F33" s="55">
        <v>0</v>
      </c>
      <c r="G33" s="55">
        <v>1</v>
      </c>
      <c r="H33" s="55">
        <v>1</v>
      </c>
      <c r="I33" s="55">
        <v>1</v>
      </c>
      <c r="J33" s="55">
        <v>0</v>
      </c>
      <c r="K33" s="55">
        <v>0</v>
      </c>
      <c r="L33" s="55">
        <v>1</v>
      </c>
      <c r="M33" s="55">
        <v>1</v>
      </c>
      <c r="N33" s="55">
        <v>0</v>
      </c>
      <c r="O33" s="55">
        <v>1</v>
      </c>
      <c r="P33" s="55">
        <v>1</v>
      </c>
      <c r="Q33" s="8"/>
      <c r="R33" s="8"/>
      <c r="S33" s="8"/>
      <c r="T33" s="8"/>
      <c r="U33" s="8"/>
      <c r="V33" s="8"/>
      <c r="W33" s="8"/>
      <c r="X33" s="32">
        <f t="shared" si="2"/>
        <v>9</v>
      </c>
      <c r="Y33" s="33">
        <f t="shared" si="4"/>
        <v>0.69230769230769229</v>
      </c>
      <c r="Z33" s="35">
        <v>4</v>
      </c>
      <c r="AA33" s="35">
        <v>4</v>
      </c>
      <c r="AB33" s="50" t="str">
        <f t="shared" si="5"/>
        <v>подтвердил</v>
      </c>
      <c r="AC33" s="44">
        <f t="shared" si="3"/>
        <v>0</v>
      </c>
      <c r="AD33" s="43"/>
      <c r="AE33" s="19" t="str">
        <f t="shared" si="0"/>
        <v xml:space="preserve">Фамилия </v>
      </c>
      <c r="AF33" s="20">
        <f t="shared" si="1"/>
        <v>0.53846153846153844</v>
      </c>
      <c r="AG33" s="19"/>
      <c r="AH33" s="19"/>
      <c r="AI33" s="34"/>
      <c r="AJ33" s="34"/>
      <c r="AK33" s="34"/>
      <c r="AL33" s="34"/>
      <c r="AM33" s="34"/>
      <c r="AN33" s="34"/>
    </row>
    <row r="34" spans="1:40" ht="15.75" x14ac:dyDescent="0.25">
      <c r="A34" s="48" t="s">
        <v>16</v>
      </c>
      <c r="B34" s="54">
        <v>25</v>
      </c>
      <c r="C34" s="56">
        <v>70025</v>
      </c>
      <c r="D34" s="55">
        <v>1</v>
      </c>
      <c r="E34" s="55">
        <v>1</v>
      </c>
      <c r="F34" s="55">
        <v>0</v>
      </c>
      <c r="G34" s="55">
        <v>0</v>
      </c>
      <c r="H34" s="55">
        <v>0</v>
      </c>
      <c r="I34" s="55">
        <v>1</v>
      </c>
      <c r="J34" s="55">
        <v>0</v>
      </c>
      <c r="K34" s="55">
        <v>1</v>
      </c>
      <c r="L34" s="55">
        <v>1</v>
      </c>
      <c r="M34" s="55">
        <v>0</v>
      </c>
      <c r="N34" s="55">
        <v>1</v>
      </c>
      <c r="O34" s="55">
        <v>1</v>
      </c>
      <c r="P34" s="55">
        <v>0</v>
      </c>
      <c r="Q34" s="8"/>
      <c r="R34" s="8"/>
      <c r="S34" s="8"/>
      <c r="T34" s="8"/>
      <c r="U34" s="8"/>
      <c r="V34" s="8"/>
      <c r="W34" s="8"/>
      <c r="X34" s="32">
        <f t="shared" si="2"/>
        <v>7</v>
      </c>
      <c r="Y34" s="33">
        <f t="shared" si="4"/>
        <v>0.53846153846153844</v>
      </c>
      <c r="Z34" s="35">
        <v>3</v>
      </c>
      <c r="AA34" s="35">
        <v>4</v>
      </c>
      <c r="AB34" s="50" t="str">
        <f t="shared" si="5"/>
        <v>понизил</v>
      </c>
      <c r="AC34" s="44">
        <f t="shared" si="3"/>
        <v>-1</v>
      </c>
      <c r="AD34" s="43"/>
      <c r="AE34" s="19" t="str">
        <f t="shared" si="0"/>
        <v xml:space="preserve">Фамилия </v>
      </c>
      <c r="AF34" s="20">
        <f t="shared" si="1"/>
        <v>0.92307692307692313</v>
      </c>
      <c r="AG34" s="19"/>
      <c r="AH34" s="19"/>
      <c r="AI34" s="34"/>
      <c r="AJ34" s="34"/>
      <c r="AK34" s="34"/>
      <c r="AL34" s="34"/>
      <c r="AM34" s="34"/>
      <c r="AN34" s="34"/>
    </row>
    <row r="35" spans="1:40" ht="15.75" x14ac:dyDescent="0.25">
      <c r="A35" s="48" t="s">
        <v>16</v>
      </c>
      <c r="B35" s="54">
        <v>26</v>
      </c>
      <c r="C35" s="56">
        <v>70026</v>
      </c>
      <c r="D35" s="55">
        <v>1</v>
      </c>
      <c r="E35" s="55">
        <v>1</v>
      </c>
      <c r="F35" s="55">
        <v>1</v>
      </c>
      <c r="G35" s="55">
        <v>1</v>
      </c>
      <c r="H35" s="55">
        <v>1</v>
      </c>
      <c r="I35" s="55">
        <v>1</v>
      </c>
      <c r="J35" s="55">
        <v>1</v>
      </c>
      <c r="K35" s="55">
        <v>1</v>
      </c>
      <c r="L35" s="55">
        <v>1</v>
      </c>
      <c r="M35" s="55">
        <v>0</v>
      </c>
      <c r="N35" s="55">
        <v>1</v>
      </c>
      <c r="O35" s="55">
        <v>1</v>
      </c>
      <c r="P35" s="55">
        <v>1</v>
      </c>
      <c r="Q35" s="8"/>
      <c r="R35" s="8"/>
      <c r="S35" s="8"/>
      <c r="T35" s="8"/>
      <c r="U35" s="8"/>
      <c r="V35" s="8"/>
      <c r="W35" s="8"/>
      <c r="X35" s="32">
        <f t="shared" si="2"/>
        <v>12</v>
      </c>
      <c r="Y35" s="33">
        <f t="shared" si="4"/>
        <v>0.92307692307692313</v>
      </c>
      <c r="Z35" s="35">
        <v>5</v>
      </c>
      <c r="AA35" s="35">
        <v>5</v>
      </c>
      <c r="AB35" s="50" t="str">
        <f t="shared" si="5"/>
        <v>подтвердил</v>
      </c>
      <c r="AC35" s="44">
        <f t="shared" si="3"/>
        <v>0</v>
      </c>
      <c r="AD35" s="43"/>
      <c r="AE35" s="19" t="str">
        <f t="shared" si="0"/>
        <v xml:space="preserve">Фамилия </v>
      </c>
      <c r="AF35" s="20">
        <f t="shared" si="1"/>
        <v>0.53846153846153844</v>
      </c>
      <c r="AG35" s="19"/>
      <c r="AH35" s="19"/>
      <c r="AI35" s="34"/>
      <c r="AJ35" s="34"/>
      <c r="AK35" s="34"/>
      <c r="AL35" s="34"/>
      <c r="AM35" s="34"/>
      <c r="AN35" s="34"/>
    </row>
    <row r="36" spans="1:40" ht="15.75" x14ac:dyDescent="0.25">
      <c r="A36" s="48" t="s">
        <v>16</v>
      </c>
      <c r="B36" s="54">
        <v>27</v>
      </c>
      <c r="C36" s="56">
        <v>70027</v>
      </c>
      <c r="D36" s="55">
        <v>1</v>
      </c>
      <c r="E36" s="55">
        <v>0</v>
      </c>
      <c r="F36" s="55">
        <v>0</v>
      </c>
      <c r="G36" s="55">
        <v>0</v>
      </c>
      <c r="H36" s="55">
        <v>1</v>
      </c>
      <c r="I36" s="55">
        <v>1</v>
      </c>
      <c r="J36" s="55">
        <v>0</v>
      </c>
      <c r="K36" s="55">
        <v>0</v>
      </c>
      <c r="L36" s="55">
        <v>1</v>
      </c>
      <c r="M36" s="55">
        <v>1</v>
      </c>
      <c r="N36" s="55">
        <v>1</v>
      </c>
      <c r="O36" s="55">
        <v>1</v>
      </c>
      <c r="P36" s="55">
        <v>0</v>
      </c>
      <c r="Q36" s="8"/>
      <c r="R36" s="8"/>
      <c r="S36" s="8"/>
      <c r="T36" s="8"/>
      <c r="U36" s="8"/>
      <c r="V36" s="8"/>
      <c r="W36" s="8"/>
      <c r="X36" s="32">
        <f t="shared" si="2"/>
        <v>7</v>
      </c>
      <c r="Y36" s="33">
        <f t="shared" si="4"/>
        <v>0.53846153846153844</v>
      </c>
      <c r="Z36" s="35">
        <v>3</v>
      </c>
      <c r="AA36" s="35">
        <v>4</v>
      </c>
      <c r="AB36" s="50" t="str">
        <f t="shared" si="5"/>
        <v>понизил</v>
      </c>
      <c r="AC36" s="44">
        <f t="shared" si="3"/>
        <v>-1</v>
      </c>
      <c r="AD36" s="43"/>
      <c r="AE36" s="19" t="str">
        <f t="shared" si="0"/>
        <v xml:space="preserve">Фамилия </v>
      </c>
      <c r="AF36" s="20">
        <f t="shared" si="1"/>
        <v>0.92307692307692313</v>
      </c>
      <c r="AG36" s="19"/>
      <c r="AH36" s="19"/>
      <c r="AI36" s="34"/>
      <c r="AJ36" s="34"/>
      <c r="AK36" s="34"/>
      <c r="AL36" s="34"/>
      <c r="AM36" s="34"/>
      <c r="AN36" s="34"/>
    </row>
    <row r="37" spans="1:40" ht="15.75" x14ac:dyDescent="0.25">
      <c r="A37" s="48" t="s">
        <v>16</v>
      </c>
      <c r="B37" s="54">
        <v>28</v>
      </c>
      <c r="C37" s="56">
        <v>70028</v>
      </c>
      <c r="D37" s="55">
        <v>1</v>
      </c>
      <c r="E37" s="55">
        <v>1</v>
      </c>
      <c r="F37" s="55">
        <v>0</v>
      </c>
      <c r="G37" s="55">
        <v>1</v>
      </c>
      <c r="H37" s="55">
        <v>1</v>
      </c>
      <c r="I37" s="55">
        <v>1</v>
      </c>
      <c r="J37" s="55">
        <v>1</v>
      </c>
      <c r="K37" s="55">
        <v>1</v>
      </c>
      <c r="L37" s="55">
        <v>1</v>
      </c>
      <c r="M37" s="55">
        <v>1</v>
      </c>
      <c r="N37" s="55">
        <v>1</v>
      </c>
      <c r="O37" s="55">
        <v>1</v>
      </c>
      <c r="P37" s="55">
        <v>1</v>
      </c>
      <c r="Q37" s="8"/>
      <c r="R37" s="8"/>
      <c r="S37" s="8"/>
      <c r="T37" s="8"/>
      <c r="U37" s="8"/>
      <c r="V37" s="8"/>
      <c r="W37" s="8"/>
      <c r="X37" s="32">
        <f t="shared" si="2"/>
        <v>12</v>
      </c>
      <c r="Y37" s="33">
        <f t="shared" si="4"/>
        <v>0.92307692307692313</v>
      </c>
      <c r="Z37" s="35">
        <v>5</v>
      </c>
      <c r="AA37" s="35">
        <v>5</v>
      </c>
      <c r="AB37" s="50" t="str">
        <f t="shared" si="5"/>
        <v>подтвердил</v>
      </c>
      <c r="AC37" s="44">
        <f t="shared" si="3"/>
        <v>0</v>
      </c>
      <c r="AD37" s="43"/>
      <c r="AE37" s="19" t="str">
        <f t="shared" si="0"/>
        <v xml:space="preserve">Фамилия </v>
      </c>
      <c r="AF37" s="20">
        <f t="shared" si="1"/>
        <v>0.84615384615384615</v>
      </c>
      <c r="AG37" s="19"/>
      <c r="AH37" s="19"/>
      <c r="AI37" s="34"/>
      <c r="AJ37" s="34"/>
      <c r="AK37" s="34"/>
      <c r="AL37" s="34"/>
      <c r="AM37" s="34"/>
      <c r="AN37" s="34"/>
    </row>
    <row r="38" spans="1:40" ht="15.75" x14ac:dyDescent="0.25">
      <c r="A38" s="48" t="s">
        <v>16</v>
      </c>
      <c r="B38" s="54">
        <v>29</v>
      </c>
      <c r="C38" s="56">
        <v>70029</v>
      </c>
      <c r="D38" s="55">
        <v>1</v>
      </c>
      <c r="E38" s="55">
        <v>1</v>
      </c>
      <c r="F38" s="55">
        <v>1</v>
      </c>
      <c r="G38" s="55">
        <v>1</v>
      </c>
      <c r="H38" s="55">
        <v>1</v>
      </c>
      <c r="I38" s="55">
        <v>1</v>
      </c>
      <c r="J38" s="55">
        <v>1</v>
      </c>
      <c r="K38" s="55">
        <v>1</v>
      </c>
      <c r="L38" s="55">
        <v>1</v>
      </c>
      <c r="M38" s="55">
        <v>0</v>
      </c>
      <c r="N38" s="55">
        <v>1</v>
      </c>
      <c r="O38" s="55">
        <v>1</v>
      </c>
      <c r="P38" s="55">
        <v>0</v>
      </c>
      <c r="Q38" s="8"/>
      <c r="R38" s="8"/>
      <c r="S38" s="8"/>
      <c r="T38" s="8"/>
      <c r="U38" s="8"/>
      <c r="V38" s="8"/>
      <c r="W38" s="8"/>
      <c r="X38" s="32">
        <f t="shared" si="2"/>
        <v>11</v>
      </c>
      <c r="Y38" s="33">
        <f t="shared" si="4"/>
        <v>0.84615384615384615</v>
      </c>
      <c r="Z38" s="35">
        <v>4</v>
      </c>
      <c r="AA38" s="35">
        <v>4</v>
      </c>
      <c r="AB38" s="50" t="str">
        <f t="shared" si="5"/>
        <v>подтвердил</v>
      </c>
      <c r="AC38" s="44">
        <f t="shared" si="3"/>
        <v>0</v>
      </c>
      <c r="AD38" s="43"/>
      <c r="AE38" s="19" t="str">
        <f t="shared" si="0"/>
        <v xml:space="preserve">Фамилия </v>
      </c>
      <c r="AF38" s="20">
        <f t="shared" si="1"/>
        <v>0.76923076923076927</v>
      </c>
      <c r="AG38" s="19"/>
      <c r="AH38" s="19"/>
      <c r="AI38" s="34"/>
      <c r="AJ38" s="34"/>
      <c r="AK38" s="34"/>
      <c r="AL38" s="34"/>
      <c r="AM38" s="34"/>
      <c r="AN38" s="34"/>
    </row>
    <row r="39" spans="1:40" ht="15.75" x14ac:dyDescent="0.25">
      <c r="A39" s="48" t="s">
        <v>16</v>
      </c>
      <c r="B39" s="54">
        <v>30</v>
      </c>
      <c r="C39" s="56">
        <v>70030</v>
      </c>
      <c r="D39" s="55">
        <v>1</v>
      </c>
      <c r="E39" s="55">
        <v>1</v>
      </c>
      <c r="F39" s="55">
        <v>1</v>
      </c>
      <c r="G39" s="55">
        <v>1</v>
      </c>
      <c r="H39" s="55">
        <v>0</v>
      </c>
      <c r="I39" s="55">
        <v>1</v>
      </c>
      <c r="J39" s="55">
        <v>1</v>
      </c>
      <c r="K39" s="55">
        <v>1</v>
      </c>
      <c r="L39" s="55">
        <v>0</v>
      </c>
      <c r="M39" s="55">
        <v>0</v>
      </c>
      <c r="N39" s="55">
        <v>1</v>
      </c>
      <c r="O39" s="55">
        <v>1</v>
      </c>
      <c r="P39" s="55">
        <v>1</v>
      </c>
      <c r="Q39" s="8"/>
      <c r="R39" s="8"/>
      <c r="S39" s="8"/>
      <c r="T39" s="8"/>
      <c r="U39" s="8"/>
      <c r="V39" s="8"/>
      <c r="W39" s="8"/>
      <c r="X39" s="32">
        <f t="shared" si="2"/>
        <v>10</v>
      </c>
      <c r="Y39" s="33">
        <f t="shared" si="4"/>
        <v>0.76923076923076927</v>
      </c>
      <c r="Z39" s="35">
        <v>4</v>
      </c>
      <c r="AA39" s="35">
        <v>3</v>
      </c>
      <c r="AB39" s="50" t="str">
        <f t="shared" si="5"/>
        <v>повысил</v>
      </c>
      <c r="AC39" s="44">
        <f t="shared" si="3"/>
        <v>1</v>
      </c>
      <c r="AD39" s="43"/>
      <c r="AE39" s="19" t="str">
        <f t="shared" si="0"/>
        <v xml:space="preserve">Фамилия </v>
      </c>
      <c r="AF39" s="20">
        <f t="shared" si="1"/>
        <v>0</v>
      </c>
      <c r="AG39" s="19"/>
      <c r="AH39" s="19"/>
      <c r="AI39" s="34"/>
      <c r="AJ39" s="34"/>
      <c r="AK39" s="34"/>
      <c r="AL39" s="34"/>
      <c r="AM39" s="34"/>
      <c r="AN39" s="34"/>
    </row>
    <row r="40" spans="1:40" ht="15.75" x14ac:dyDescent="0.25">
      <c r="A40" s="48" t="s">
        <v>16</v>
      </c>
      <c r="B40" s="54">
        <v>31</v>
      </c>
      <c r="C40" s="56">
        <v>70031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 t="s">
        <v>34</v>
      </c>
      <c r="R40" s="8"/>
      <c r="S40" s="8"/>
      <c r="T40" s="8"/>
      <c r="U40" s="8"/>
      <c r="V40" s="8"/>
      <c r="W40" s="8"/>
      <c r="X40" s="32">
        <f t="shared" si="2"/>
        <v>0</v>
      </c>
      <c r="Y40" s="33">
        <f t="shared" si="4"/>
        <v>0</v>
      </c>
      <c r="Z40" s="35"/>
      <c r="AA40" s="35"/>
      <c r="AB40" s="50" t="str">
        <f t="shared" si="5"/>
        <v>подтвердил</v>
      </c>
      <c r="AC40" s="44">
        <f t="shared" si="3"/>
        <v>0</v>
      </c>
      <c r="AD40" s="43"/>
      <c r="AE40" s="19" t="str">
        <f t="shared" si="0"/>
        <v xml:space="preserve">Фамилия </v>
      </c>
      <c r="AF40" s="20">
        <f t="shared" si="1"/>
        <v>0</v>
      </c>
      <c r="AG40" s="19"/>
      <c r="AH40" s="19"/>
      <c r="AI40" s="34"/>
      <c r="AJ40" s="34"/>
      <c r="AK40" s="34"/>
      <c r="AL40" s="34"/>
      <c r="AM40" s="34"/>
      <c r="AN40" s="34"/>
    </row>
    <row r="41" spans="1:40" ht="15.75" x14ac:dyDescent="0.25">
      <c r="A41" s="48" t="s">
        <v>16</v>
      </c>
      <c r="B41" s="48"/>
      <c r="C41" s="4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32">
        <f t="shared" si="2"/>
        <v>0</v>
      </c>
      <c r="Y41" s="33">
        <f t="shared" si="4"/>
        <v>0</v>
      </c>
      <c r="Z41" s="35"/>
      <c r="AA41" s="35"/>
      <c r="AB41" s="50" t="str">
        <f t="shared" si="5"/>
        <v>подтвердил</v>
      </c>
      <c r="AC41" s="44">
        <f t="shared" si="3"/>
        <v>0</v>
      </c>
      <c r="AD41" s="43"/>
      <c r="AE41" s="19" t="str">
        <f t="shared" si="0"/>
        <v xml:space="preserve">Фамилия </v>
      </c>
      <c r="AF41" s="20">
        <f t="shared" si="1"/>
        <v>0</v>
      </c>
      <c r="AG41" s="19"/>
      <c r="AH41" s="19"/>
      <c r="AI41" s="34"/>
      <c r="AJ41" s="34"/>
      <c r="AK41" s="34"/>
      <c r="AL41" s="34"/>
      <c r="AM41" s="34"/>
      <c r="AN41" s="34"/>
    </row>
    <row r="42" spans="1:40" ht="15.75" x14ac:dyDescent="0.25">
      <c r="A42" s="48" t="s">
        <v>16</v>
      </c>
      <c r="B42" s="48"/>
      <c r="C42" s="4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32">
        <f t="shared" si="2"/>
        <v>0</v>
      </c>
      <c r="Y42" s="33">
        <f t="shared" si="4"/>
        <v>0</v>
      </c>
      <c r="Z42" s="35"/>
      <c r="AA42" s="35"/>
      <c r="AB42" s="50" t="str">
        <f t="shared" si="5"/>
        <v>подтвердил</v>
      </c>
      <c r="AC42" s="44">
        <f t="shared" si="3"/>
        <v>0</v>
      </c>
      <c r="AD42" s="43"/>
      <c r="AE42" s="19" t="str">
        <f t="shared" si="0"/>
        <v xml:space="preserve">Фамилия </v>
      </c>
      <c r="AF42" s="20">
        <f t="shared" si="1"/>
        <v>0</v>
      </c>
      <c r="AG42" s="19"/>
      <c r="AH42" s="19"/>
      <c r="AI42" s="34"/>
      <c r="AJ42" s="34"/>
      <c r="AK42" s="34"/>
      <c r="AL42" s="34"/>
      <c r="AM42" s="34"/>
      <c r="AN42" s="34"/>
    </row>
    <row r="43" spans="1:40" ht="15.75" x14ac:dyDescent="0.25">
      <c r="A43" s="48" t="s">
        <v>16</v>
      </c>
      <c r="B43" s="48"/>
      <c r="C43" s="4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32">
        <f t="shared" si="2"/>
        <v>0</v>
      </c>
      <c r="Y43" s="33">
        <f t="shared" si="4"/>
        <v>0</v>
      </c>
      <c r="Z43" s="35"/>
      <c r="AA43" s="35"/>
      <c r="AB43" s="50" t="str">
        <f t="shared" si="5"/>
        <v>подтвердил</v>
      </c>
      <c r="AC43" s="44">
        <f t="shared" si="3"/>
        <v>0</v>
      </c>
      <c r="AD43" s="43"/>
      <c r="AE43" s="19" t="str">
        <f t="shared" si="0"/>
        <v xml:space="preserve">Фамилия </v>
      </c>
      <c r="AF43" s="20">
        <f t="shared" si="1"/>
        <v>0</v>
      </c>
      <c r="AG43" s="19"/>
      <c r="AH43" s="19"/>
      <c r="AI43" s="34"/>
      <c r="AJ43" s="34"/>
      <c r="AK43" s="34"/>
      <c r="AL43" s="34"/>
      <c r="AM43" s="34"/>
      <c r="AN43" s="34"/>
    </row>
    <row r="44" spans="1:40" ht="15.75" x14ac:dyDescent="0.25">
      <c r="A44" s="48" t="s">
        <v>16</v>
      </c>
      <c r="B44" s="48"/>
      <c r="C44" s="4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32">
        <f t="shared" si="2"/>
        <v>0</v>
      </c>
      <c r="Y44" s="33">
        <f t="shared" si="4"/>
        <v>0</v>
      </c>
      <c r="Z44" s="35"/>
      <c r="AA44" s="35"/>
      <c r="AB44" s="50" t="str">
        <f t="shared" si="5"/>
        <v>подтвердил</v>
      </c>
      <c r="AC44" s="44">
        <f t="shared" si="3"/>
        <v>0</v>
      </c>
      <c r="AD44" s="43"/>
      <c r="AE44" s="19" t="str">
        <f t="shared" si="0"/>
        <v xml:space="preserve">Фамилия </v>
      </c>
      <c r="AF44" s="20">
        <f t="shared" si="1"/>
        <v>0</v>
      </c>
      <c r="AG44" s="19"/>
      <c r="AH44" s="19"/>
      <c r="AI44" s="34"/>
      <c r="AJ44" s="34"/>
      <c r="AK44" s="34"/>
      <c r="AL44" s="34"/>
      <c r="AM44" s="34"/>
      <c r="AN44" s="34"/>
    </row>
    <row r="45" spans="1:40" ht="15.75" x14ac:dyDescent="0.25">
      <c r="A45" s="48" t="s">
        <v>16</v>
      </c>
      <c r="B45" s="48"/>
      <c r="C45" s="4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2">
        <f t="shared" si="2"/>
        <v>0</v>
      </c>
      <c r="Y45" s="33">
        <f t="shared" si="4"/>
        <v>0</v>
      </c>
      <c r="Z45" s="35"/>
      <c r="AA45" s="35"/>
      <c r="AB45" s="50" t="str">
        <f t="shared" si="5"/>
        <v>подтвердил</v>
      </c>
      <c r="AC45" s="44">
        <f t="shared" si="3"/>
        <v>0</v>
      </c>
      <c r="AD45" s="45"/>
      <c r="AE45" s="19" t="str">
        <f t="shared" si="0"/>
        <v xml:space="preserve">Фамилия </v>
      </c>
      <c r="AF45" s="20">
        <f t="shared" si="1"/>
        <v>0</v>
      </c>
      <c r="AG45" s="19"/>
      <c r="AH45" s="19"/>
    </row>
    <row r="46" spans="1:40" ht="15.75" x14ac:dyDescent="0.25">
      <c r="A46" s="48" t="s">
        <v>16</v>
      </c>
      <c r="B46" s="48"/>
      <c r="C46" s="4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32">
        <f t="shared" si="2"/>
        <v>0</v>
      </c>
      <c r="Y46" s="33">
        <f t="shared" si="4"/>
        <v>0</v>
      </c>
      <c r="Z46" s="35"/>
      <c r="AA46" s="35"/>
      <c r="AB46" s="50" t="str">
        <f t="shared" si="5"/>
        <v>подтвердил</v>
      </c>
      <c r="AC46" s="44">
        <f t="shared" si="3"/>
        <v>0</v>
      </c>
      <c r="AD46" s="45"/>
      <c r="AE46" s="19" t="str">
        <f t="shared" si="0"/>
        <v xml:space="preserve">Фамилия </v>
      </c>
      <c r="AF46" s="20">
        <f t="shared" si="1"/>
        <v>0</v>
      </c>
      <c r="AG46" s="19"/>
      <c r="AH46" s="19"/>
    </row>
    <row r="47" spans="1:40" ht="15.75" x14ac:dyDescent="0.25">
      <c r="A47" s="48" t="s">
        <v>16</v>
      </c>
      <c r="B47" s="48"/>
      <c r="C47" s="4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32">
        <f t="shared" si="2"/>
        <v>0</v>
      </c>
      <c r="Y47" s="33">
        <f t="shared" si="4"/>
        <v>0</v>
      </c>
      <c r="Z47" s="35"/>
      <c r="AA47" s="35"/>
      <c r="AB47" s="50" t="str">
        <f t="shared" si="5"/>
        <v>подтвердил</v>
      </c>
      <c r="AC47" s="44">
        <f t="shared" si="3"/>
        <v>0</v>
      </c>
      <c r="AD47" s="45"/>
      <c r="AE47" s="19" t="str">
        <f t="shared" si="0"/>
        <v xml:space="preserve">Фамилия </v>
      </c>
      <c r="AF47" s="20">
        <f t="shared" si="1"/>
        <v>0</v>
      </c>
      <c r="AG47" s="19"/>
      <c r="AH47" s="19"/>
    </row>
    <row r="48" spans="1:40" ht="15.75" x14ac:dyDescent="0.25">
      <c r="A48" s="48" t="s">
        <v>16</v>
      </c>
      <c r="B48" s="48"/>
      <c r="C48" s="4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32">
        <f t="shared" si="2"/>
        <v>0</v>
      </c>
      <c r="Y48" s="33">
        <f t="shared" si="4"/>
        <v>0</v>
      </c>
      <c r="Z48" s="35"/>
      <c r="AA48" s="35"/>
      <c r="AB48" s="50" t="str">
        <f t="shared" si="5"/>
        <v>подтвердил</v>
      </c>
      <c r="AC48" s="44">
        <f t="shared" si="3"/>
        <v>0</v>
      </c>
      <c r="AD48" s="45"/>
      <c r="AE48" s="19"/>
      <c r="AF48" s="20"/>
      <c r="AG48" s="19"/>
      <c r="AH48" s="19"/>
    </row>
    <row r="49" spans="1:32" ht="15.75" x14ac:dyDescent="0.25">
      <c r="A49" s="48" t="s">
        <v>16</v>
      </c>
      <c r="B49" s="48"/>
      <c r="C49" s="4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>
        <f t="shared" si="2"/>
        <v>0</v>
      </c>
      <c r="Y49" s="33">
        <f t="shared" si="4"/>
        <v>0</v>
      </c>
      <c r="Z49" s="35"/>
      <c r="AA49" s="35"/>
      <c r="AB49" s="50" t="str">
        <f t="shared" si="5"/>
        <v>подтвердил</v>
      </c>
      <c r="AC49" s="44">
        <f t="shared" si="3"/>
        <v>0</v>
      </c>
      <c r="AD49" s="45"/>
      <c r="AF49" s="12"/>
    </row>
    <row r="50" spans="1:32" ht="16.5" thickBot="1" x14ac:dyDescent="0.3">
      <c r="A50" s="86" t="s">
        <v>6</v>
      </c>
      <c r="B50" s="87"/>
      <c r="C50" s="87"/>
      <c r="D50" s="27">
        <f>COUNTIF(D10:D49,"1")</f>
        <v>23</v>
      </c>
      <c r="E50" s="27">
        <f t="shared" ref="E50:W50" si="6">COUNTIF(E10:E49,"1")</f>
        <v>25</v>
      </c>
      <c r="F50" s="27">
        <f t="shared" si="6"/>
        <v>6</v>
      </c>
      <c r="G50" s="27">
        <f t="shared" si="6"/>
        <v>18</v>
      </c>
      <c r="H50" s="27">
        <f t="shared" si="6"/>
        <v>22</v>
      </c>
      <c r="I50" s="27">
        <f t="shared" si="6"/>
        <v>23</v>
      </c>
      <c r="J50" s="27">
        <f t="shared" si="6"/>
        <v>6</v>
      </c>
      <c r="K50" s="27">
        <f t="shared" si="6"/>
        <v>17</v>
      </c>
      <c r="L50" s="27">
        <f t="shared" si="6"/>
        <v>20</v>
      </c>
      <c r="M50" s="27">
        <f t="shared" si="6"/>
        <v>18</v>
      </c>
      <c r="N50" s="27">
        <f t="shared" si="6"/>
        <v>18</v>
      </c>
      <c r="O50" s="27">
        <f t="shared" si="6"/>
        <v>27</v>
      </c>
      <c r="P50" s="27">
        <f t="shared" si="6"/>
        <v>18</v>
      </c>
      <c r="Q50" s="27">
        <f t="shared" si="6"/>
        <v>0</v>
      </c>
      <c r="R50" s="27">
        <f t="shared" si="6"/>
        <v>0</v>
      </c>
      <c r="S50" s="27">
        <f t="shared" si="6"/>
        <v>0</v>
      </c>
      <c r="T50" s="27">
        <f t="shared" si="6"/>
        <v>0</v>
      </c>
      <c r="U50" s="27">
        <f t="shared" si="6"/>
        <v>0</v>
      </c>
      <c r="V50" s="27">
        <f t="shared" si="6"/>
        <v>0</v>
      </c>
      <c r="W50" s="27">
        <f t="shared" si="6"/>
        <v>0</v>
      </c>
      <c r="X50" s="91"/>
      <c r="Y50" s="92"/>
      <c r="Z50" s="37"/>
      <c r="AA50" s="37"/>
      <c r="AB50" s="36"/>
      <c r="AC50" s="46"/>
      <c r="AD50" s="45"/>
    </row>
    <row r="51" spans="1:32" x14ac:dyDescent="0.25">
      <c r="D51" s="28">
        <f>D50/'Анализ 7А'!$I$5</f>
        <v>1.7692307692307692</v>
      </c>
      <c r="E51" s="28">
        <f>E50/'Анализ 7А'!$I$5</f>
        <v>1.9230769230769231</v>
      </c>
      <c r="F51" s="28">
        <f>F50/'Анализ 7А'!$I$5</f>
        <v>0.46153846153846156</v>
      </c>
      <c r="G51" s="28">
        <f>G50/'Анализ 7А'!$I$5</f>
        <v>1.3846153846153846</v>
      </c>
      <c r="H51" s="28">
        <f>H50/'Анализ 7А'!$I$5</f>
        <v>1.6923076923076923</v>
      </c>
      <c r="I51" s="28">
        <f>I50/'Анализ 7А'!$I$5</f>
        <v>1.7692307692307692</v>
      </c>
      <c r="J51" s="28">
        <f>J50/'Анализ 7А'!$I$5</f>
        <v>0.46153846153846156</v>
      </c>
      <c r="K51" s="28">
        <f>K50/'Анализ 7А'!$I$5</f>
        <v>1.3076923076923077</v>
      </c>
      <c r="L51" s="28">
        <f>L50/'Анализ 7А'!$I$5</f>
        <v>1.5384615384615385</v>
      </c>
      <c r="M51" s="28">
        <f>M50/'Анализ 7А'!$I$5</f>
        <v>1.3846153846153846</v>
      </c>
      <c r="N51" s="28">
        <f>N50/'Анализ 7А'!$I$5</f>
        <v>1.3846153846153846</v>
      </c>
      <c r="O51" s="28">
        <f>O50/'Анализ 7А'!$I$5</f>
        <v>2.0769230769230771</v>
      </c>
      <c r="P51" s="28">
        <f>P50/'Анализ 7А'!$I$5</f>
        <v>1.3846153846153846</v>
      </c>
      <c r="Q51" s="28">
        <f>Q50/'Анализ 7А'!$I$5</f>
        <v>0</v>
      </c>
      <c r="R51" s="28">
        <f>R50/'Анализ 7А'!$I$5</f>
        <v>0</v>
      </c>
      <c r="S51" s="28">
        <f>S50/'Анализ 7А'!$I$5</f>
        <v>0</v>
      </c>
      <c r="T51" s="28">
        <f>T50/'Анализ 7А'!$I$5</f>
        <v>0</v>
      </c>
      <c r="U51" s="28">
        <f>U50/'Анализ 7А'!$I$5</f>
        <v>0</v>
      </c>
      <c r="V51" s="28">
        <f>V50/'Анализ 7А'!$I$5</f>
        <v>0</v>
      </c>
      <c r="W51" s="28">
        <f>W50/'Анализ 7А'!$I$5</f>
        <v>0</v>
      </c>
      <c r="AC51" s="19" t="s">
        <v>29</v>
      </c>
      <c r="AD51" s="19" t="s">
        <v>30</v>
      </c>
      <c r="AE51" s="19" t="s">
        <v>31</v>
      </c>
    </row>
    <row r="52" spans="1:32" x14ac:dyDescent="0.25">
      <c r="AC52" s="19">
        <f>COUNTIF(AB10:AB49,"подтвердил")</f>
        <v>27</v>
      </c>
      <c r="AD52" s="19">
        <f>COUNTIF(AB10:AB49,"понизил")</f>
        <v>9</v>
      </c>
      <c r="AE52" s="19">
        <f>COUNTIF(AB10:AB49,"повысил")</f>
        <v>4</v>
      </c>
    </row>
  </sheetData>
  <mergeCells count="4">
    <mergeCell ref="A50:C50"/>
    <mergeCell ref="D2:X4"/>
    <mergeCell ref="F6:R7"/>
    <mergeCell ref="X50:Y50"/>
  </mergeCells>
  <conditionalFormatting sqref="AC10:AC49">
    <cfRule type="cellIs" dxfId="31" priority="6" operator="lessThanOrEqual">
      <formula>-2</formula>
    </cfRule>
  </conditionalFormatting>
  <conditionalFormatting sqref="AB10:AB49">
    <cfRule type="containsText" dxfId="30" priority="1" operator="containsText" text="подтвердил">
      <formula>NOT(ISERROR(SEARCH("подтвердил",AB10)))</formula>
    </cfRule>
    <cfRule type="containsText" dxfId="29" priority="2" operator="containsText" text="подтвердил">
      <formula>NOT(ISERROR(SEARCH("подтвердил",AB10)))</formula>
    </cfRule>
    <cfRule type="containsText" dxfId="28" priority="3" operator="containsText" text="повысил">
      <formula>NOT(ISERROR(SEARCH("повысил",AB10)))</formula>
    </cfRule>
    <cfRule type="containsText" dxfId="27" priority="4" operator="containsText" text="понизил">
      <formula>NOT(ISERROR(SEARCH("понизил",AB10)))</formula>
    </cfRule>
    <cfRule type="containsText" dxfId="26" priority="5" operator="containsText" text="потвердил">
      <formula>NOT(ISERROR(SEARCH("потвердил",AB10)))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3"/>
  <sheetViews>
    <sheetView topLeftCell="A7" zoomScale="85" zoomScaleNormal="85" workbookViewId="0">
      <selection activeCell="L5" sqref="L5"/>
    </sheetView>
  </sheetViews>
  <sheetFormatPr defaultRowHeight="15" x14ac:dyDescent="0.25"/>
  <cols>
    <col min="5" max="12" width="7.7109375" customWidth="1"/>
    <col min="13" max="13" width="10.85546875" customWidth="1"/>
    <col min="14" max="24" width="7.7109375" customWidth="1"/>
    <col min="27" max="27" width="5.85546875" customWidth="1"/>
    <col min="28" max="28" width="4.85546875" customWidth="1"/>
    <col min="29" max="29" width="5" customWidth="1"/>
    <col min="30" max="30" width="4.85546875" customWidth="1"/>
    <col min="31" max="31" width="5.140625" customWidth="1"/>
    <col min="32" max="32" width="4.85546875" customWidth="1"/>
    <col min="33" max="33" width="5" customWidth="1"/>
    <col min="34" max="34" width="5.140625" customWidth="1"/>
    <col min="35" max="36" width="4.85546875" customWidth="1"/>
    <col min="37" max="37" width="5.42578125" customWidth="1"/>
    <col min="38" max="38" width="4.42578125" customWidth="1"/>
    <col min="39" max="39" width="5.42578125" customWidth="1"/>
    <col min="40" max="40" width="5.28515625" customWidth="1"/>
    <col min="41" max="42" width="6.28515625" customWidth="1"/>
    <col min="43" max="43" width="7.7109375" customWidth="1"/>
    <col min="44" max="44" width="5.85546875" customWidth="1"/>
    <col min="45" max="45" width="5.42578125" customWidth="1"/>
    <col min="46" max="46" width="5.85546875" customWidth="1"/>
    <col min="47" max="47" width="6.7109375" customWidth="1"/>
    <col min="48" max="48" width="8.28515625" customWidth="1"/>
  </cols>
  <sheetData>
    <row r="1" spans="1:29" ht="16.5" thickBo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1"/>
      <c r="Z1" s="1"/>
      <c r="AA1" s="1"/>
      <c r="AB1" s="1"/>
      <c r="AC1" s="1"/>
    </row>
    <row r="2" spans="1:29" ht="21" thickBot="1" x14ac:dyDescent="0.35">
      <c r="A2" s="93" t="s">
        <v>17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5"/>
    </row>
    <row r="3" spans="1:29" ht="21" x14ac:dyDescent="0.35">
      <c r="C3" s="111" t="s">
        <v>36</v>
      </c>
      <c r="D3" s="111"/>
      <c r="E3" s="111"/>
      <c r="F3" s="112"/>
      <c r="G3" s="5"/>
      <c r="H3" s="6"/>
      <c r="I3" s="96"/>
      <c r="J3" s="96"/>
      <c r="M3" s="9">
        <v>2020</v>
      </c>
      <c r="O3" s="97" t="s">
        <v>0</v>
      </c>
      <c r="P3" s="98"/>
      <c r="Q3" s="98"/>
      <c r="R3" s="98"/>
      <c r="S3" s="98"/>
      <c r="T3" s="98"/>
      <c r="U3" s="98"/>
      <c r="V3" s="98"/>
      <c r="W3" s="98"/>
      <c r="X3" s="99"/>
    </row>
    <row r="4" spans="1:29" ht="15.75" x14ac:dyDescent="0.25">
      <c r="A4" s="105" t="s">
        <v>1</v>
      </c>
      <c r="B4" s="106"/>
      <c r="C4" s="106"/>
      <c r="D4" s="106"/>
      <c r="E4" s="106"/>
      <c r="F4" s="106"/>
      <c r="G4" s="107" t="s">
        <v>72</v>
      </c>
      <c r="H4" s="107"/>
      <c r="I4" s="107"/>
      <c r="J4" s="107"/>
      <c r="K4" s="108"/>
      <c r="L4" s="108"/>
      <c r="M4" s="108"/>
      <c r="N4" s="108"/>
      <c r="O4" s="107"/>
      <c r="P4" s="107"/>
      <c r="Q4" s="107"/>
      <c r="R4" s="109"/>
      <c r="S4" s="109"/>
      <c r="T4" s="109"/>
      <c r="U4" s="109"/>
      <c r="V4" s="109"/>
      <c r="W4" s="109"/>
      <c r="X4" s="110"/>
    </row>
    <row r="5" spans="1:29" ht="19.5" x14ac:dyDescent="0.35">
      <c r="A5" s="11" t="s">
        <v>2</v>
      </c>
      <c r="B5" s="10"/>
      <c r="C5" s="10"/>
      <c r="D5" s="102" t="s">
        <v>13</v>
      </c>
      <c r="E5" s="103"/>
      <c r="F5" s="103"/>
      <c r="G5" s="103"/>
      <c r="H5" s="104"/>
      <c r="I5" s="26">
        <v>13</v>
      </c>
      <c r="J5" s="13"/>
      <c r="K5" s="16"/>
      <c r="L5" s="17"/>
      <c r="M5" s="17"/>
      <c r="N5" s="18"/>
      <c r="O5" s="100"/>
      <c r="P5" s="100"/>
      <c r="Q5" s="100"/>
      <c r="R5" s="100"/>
      <c r="S5" s="100"/>
      <c r="T5" s="100"/>
      <c r="U5" s="100"/>
      <c r="V5" s="100"/>
      <c r="W5" s="100"/>
      <c r="X5" s="101"/>
    </row>
    <row r="6" spans="1:29" ht="31.5" customHeight="1" x14ac:dyDescent="0.25">
      <c r="A6" s="116" t="s">
        <v>3</v>
      </c>
      <c r="B6" s="117"/>
      <c r="C6" s="117" t="s">
        <v>4</v>
      </c>
      <c r="D6" s="117"/>
      <c r="E6" s="118" t="s">
        <v>14</v>
      </c>
      <c r="F6" s="118"/>
      <c r="G6" s="39">
        <v>5</v>
      </c>
      <c r="H6" s="39">
        <v>4</v>
      </c>
      <c r="I6" s="39">
        <v>3</v>
      </c>
      <c r="J6" s="39">
        <v>2</v>
      </c>
      <c r="K6" s="14" t="s">
        <v>11</v>
      </c>
      <c r="L6" s="14" t="s">
        <v>12</v>
      </c>
      <c r="M6" s="15" t="s">
        <v>15</v>
      </c>
      <c r="N6" s="7"/>
      <c r="O6" s="7"/>
      <c r="P6" s="3"/>
      <c r="Q6" s="3"/>
      <c r="R6" s="3"/>
      <c r="S6" s="3"/>
      <c r="T6" s="3"/>
      <c r="U6" s="3"/>
      <c r="V6" s="3"/>
      <c r="W6" s="3"/>
      <c r="X6" s="4"/>
    </row>
    <row r="7" spans="1:29" ht="20.25" x14ac:dyDescent="0.3">
      <c r="A7" s="113" t="s">
        <v>42</v>
      </c>
      <c r="B7" s="113"/>
      <c r="C7" s="114">
        <v>31</v>
      </c>
      <c r="D7" s="114"/>
      <c r="E7" s="115">
        <v>28</v>
      </c>
      <c r="F7" s="115"/>
      <c r="G7" s="40">
        <f>'Поэлементный 7А'!AA2</f>
        <v>5</v>
      </c>
      <c r="H7" s="40">
        <f>'Поэлементный 7А'!AA3</f>
        <v>12</v>
      </c>
      <c r="I7" s="40">
        <f>'Поэлементный 7А'!AA4</f>
        <v>10</v>
      </c>
      <c r="J7" s="40">
        <f>'Поэлементный 7А'!AA5</f>
        <v>1</v>
      </c>
      <c r="K7" s="24">
        <f>(G7+H7)/E7</f>
        <v>0.6071428571428571</v>
      </c>
      <c r="L7" s="24">
        <f>(G7+H7+I7)/E7</f>
        <v>0.9642857142857143</v>
      </c>
      <c r="M7" s="25">
        <f>J7/E7</f>
        <v>3.5714285714285712E-2</v>
      </c>
      <c r="N7" s="7"/>
      <c r="O7" s="3"/>
      <c r="P7" s="3"/>
      <c r="Q7" s="3"/>
      <c r="R7" s="3"/>
      <c r="S7" s="3"/>
      <c r="T7" s="3"/>
      <c r="U7" s="3"/>
      <c r="V7" s="3"/>
      <c r="W7" s="3"/>
      <c r="X7" s="4"/>
    </row>
    <row r="8" spans="1:29" ht="15.75" x14ac:dyDescent="0.25">
      <c r="A8" s="125" t="s">
        <v>7</v>
      </c>
      <c r="B8" s="126"/>
      <c r="C8" s="126"/>
      <c r="D8" s="126"/>
      <c r="E8" s="127" t="s">
        <v>8</v>
      </c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</row>
    <row r="9" spans="1:29" ht="15.75" x14ac:dyDescent="0.25">
      <c r="A9" s="125"/>
      <c r="B9" s="126"/>
      <c r="C9" s="126"/>
      <c r="D9" s="126"/>
      <c r="E9" s="42">
        <f>'Поэлементный 7А'!D9</f>
        <v>1</v>
      </c>
      <c r="F9" s="42">
        <f>'Поэлементный 7А'!E9</f>
        <v>2</v>
      </c>
      <c r="G9" s="42">
        <f>'Поэлементный 7А'!F9</f>
        <v>3</v>
      </c>
      <c r="H9" s="42">
        <f>'Поэлементный 7А'!G9</f>
        <v>4</v>
      </c>
      <c r="I9" s="42">
        <f>'Поэлементный 7А'!H9</f>
        <v>5</v>
      </c>
      <c r="J9" s="42">
        <f>'Поэлементный 7А'!I9</f>
        <v>6</v>
      </c>
      <c r="K9" s="42">
        <f>'Поэлементный 7А'!J9</f>
        <v>7</v>
      </c>
      <c r="L9" s="42">
        <f>'Поэлементный 7А'!K9</f>
        <v>8</v>
      </c>
      <c r="M9" s="42">
        <f>'Поэлементный 7А'!L9</f>
        <v>9</v>
      </c>
      <c r="N9" s="42">
        <f>'Поэлементный 7А'!M9</f>
        <v>10</v>
      </c>
      <c r="O9" s="42">
        <f>'Поэлементный 7А'!N9</f>
        <v>11</v>
      </c>
      <c r="P9" s="42">
        <f>'Поэлементный 7А'!O9</f>
        <v>12</v>
      </c>
      <c r="Q9" s="42">
        <f>'Поэлементный 7А'!P9</f>
        <v>13</v>
      </c>
      <c r="R9" s="42">
        <f>'Поэлементный 7А'!Q9</f>
        <v>14</v>
      </c>
      <c r="S9" s="42">
        <f>'Поэлементный 7А'!R9</f>
        <v>15</v>
      </c>
      <c r="T9" s="42">
        <f>'Поэлементный 7А'!S9</f>
        <v>16</v>
      </c>
      <c r="U9" s="42">
        <f>'Поэлементный 7А'!T9</f>
        <v>17</v>
      </c>
      <c r="V9" s="42">
        <f>'Поэлементный 7А'!U9</f>
        <v>18</v>
      </c>
      <c r="W9" s="42">
        <f>'Поэлементный 7А'!V9</f>
        <v>19</v>
      </c>
      <c r="X9" s="42">
        <f>'Поэлементный 7А'!W9</f>
        <v>20</v>
      </c>
    </row>
    <row r="10" spans="1:29" ht="15.75" x14ac:dyDescent="0.25">
      <c r="A10" s="119" t="str">
        <f>A7</f>
        <v>7А</v>
      </c>
      <c r="B10" s="120"/>
      <c r="C10" s="120"/>
      <c r="D10" s="121"/>
      <c r="E10" s="22">
        <f>'Поэлементный 7А'!D50</f>
        <v>23</v>
      </c>
      <c r="F10" s="22">
        <f>'Поэлементный 7А'!E50</f>
        <v>25</v>
      </c>
      <c r="G10" s="22">
        <f>'Поэлементный 7А'!F50</f>
        <v>6</v>
      </c>
      <c r="H10" s="22">
        <f>'Поэлементный 7А'!G50</f>
        <v>18</v>
      </c>
      <c r="I10" s="22">
        <f>'Поэлементный 7А'!H50</f>
        <v>22</v>
      </c>
      <c r="J10" s="22">
        <f>'Поэлементный 7А'!I50</f>
        <v>23</v>
      </c>
      <c r="K10" s="22">
        <f>'Поэлементный 7А'!J50</f>
        <v>6</v>
      </c>
      <c r="L10" s="22">
        <f>'Поэлементный 7А'!K50</f>
        <v>17</v>
      </c>
      <c r="M10" s="22">
        <f>'Поэлементный 7А'!L50</f>
        <v>20</v>
      </c>
      <c r="N10" s="22">
        <f>'Поэлементный 7А'!M50</f>
        <v>18</v>
      </c>
      <c r="O10" s="22">
        <f>'Поэлементный 7А'!N50</f>
        <v>18</v>
      </c>
      <c r="P10" s="22">
        <f>'Поэлементный 7А'!O50</f>
        <v>27</v>
      </c>
      <c r="Q10" s="22">
        <f>'Поэлементный 7А'!P50</f>
        <v>18</v>
      </c>
      <c r="R10" s="22">
        <f>'Поэлементный 7А'!Q50</f>
        <v>0</v>
      </c>
      <c r="S10" s="22">
        <f>'Поэлементный 7А'!R50</f>
        <v>0</v>
      </c>
      <c r="T10" s="22">
        <f>'Поэлементный 7А'!S50</f>
        <v>0</v>
      </c>
      <c r="U10" s="22">
        <f>'Поэлементный 7А'!T50</f>
        <v>0</v>
      </c>
      <c r="V10" s="22">
        <f>'Поэлементный 7А'!U50</f>
        <v>0</v>
      </c>
      <c r="W10" s="22">
        <f>'Поэлементный 7А'!V50</f>
        <v>0</v>
      </c>
      <c r="X10" s="22">
        <f>'Поэлементный 7А'!W50</f>
        <v>0</v>
      </c>
    </row>
    <row r="11" spans="1:29" x14ac:dyDescent="0.25">
      <c r="A11" s="122"/>
      <c r="B11" s="123"/>
      <c r="C11" s="123"/>
      <c r="D11" s="124"/>
      <c r="E11" s="23">
        <f>E10/$E$7</f>
        <v>0.8214285714285714</v>
      </c>
      <c r="F11" s="23">
        <f t="shared" ref="F11:P11" si="0">F10/$E$7</f>
        <v>0.8928571428571429</v>
      </c>
      <c r="G11" s="23">
        <f t="shared" si="0"/>
        <v>0.21428571428571427</v>
      </c>
      <c r="H11" s="23">
        <f t="shared" si="0"/>
        <v>0.6428571428571429</v>
      </c>
      <c r="I11" s="23">
        <f t="shared" si="0"/>
        <v>0.7857142857142857</v>
      </c>
      <c r="J11" s="23">
        <f t="shared" si="0"/>
        <v>0.8214285714285714</v>
      </c>
      <c r="K11" s="23">
        <f t="shared" si="0"/>
        <v>0.21428571428571427</v>
      </c>
      <c r="L11" s="23">
        <f t="shared" si="0"/>
        <v>0.6071428571428571</v>
      </c>
      <c r="M11" s="23">
        <f t="shared" si="0"/>
        <v>0.7142857142857143</v>
      </c>
      <c r="N11" s="23">
        <f t="shared" si="0"/>
        <v>0.6428571428571429</v>
      </c>
      <c r="O11" s="23">
        <f t="shared" si="0"/>
        <v>0.6428571428571429</v>
      </c>
      <c r="P11" s="23">
        <f t="shared" si="0"/>
        <v>0.9642857142857143</v>
      </c>
      <c r="Q11" s="23">
        <f>Q10/$E$7</f>
        <v>0.6428571428571429</v>
      </c>
      <c r="R11" s="23">
        <f t="shared" ref="R11:W11" si="1">R10/$E$7</f>
        <v>0</v>
      </c>
      <c r="S11" s="23">
        <f t="shared" si="1"/>
        <v>0</v>
      </c>
      <c r="T11" s="23">
        <f t="shared" si="1"/>
        <v>0</v>
      </c>
      <c r="U11" s="23">
        <f t="shared" si="1"/>
        <v>0</v>
      </c>
      <c r="V11" s="23">
        <f t="shared" si="1"/>
        <v>0</v>
      </c>
      <c r="W11" s="23">
        <f t="shared" si="1"/>
        <v>0</v>
      </c>
      <c r="X11" s="23">
        <f>X10/$E$7</f>
        <v>0</v>
      </c>
    </row>
    <row r="12" spans="1:29" ht="15.75" x14ac:dyDescent="0.25">
      <c r="A12" s="132" t="s">
        <v>22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4"/>
    </row>
    <row r="13" spans="1:29" ht="19.899999999999999" customHeight="1" x14ac:dyDescent="0.25">
      <c r="A13" s="135" t="s">
        <v>9</v>
      </c>
      <c r="B13" s="98"/>
      <c r="C13" s="98"/>
      <c r="D13" s="136"/>
      <c r="E13" s="137" t="s">
        <v>21</v>
      </c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9" ht="19.899999999999999" customHeight="1" x14ac:dyDescent="0.25">
      <c r="A14" s="130">
        <v>1</v>
      </c>
      <c r="B14" s="130"/>
      <c r="C14" s="130"/>
      <c r="D14" s="130"/>
      <c r="E14" s="177" t="s">
        <v>51</v>
      </c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</row>
    <row r="15" spans="1:29" ht="19.899999999999999" customHeight="1" x14ac:dyDescent="0.25">
      <c r="A15" s="138">
        <v>2</v>
      </c>
      <c r="B15" s="138"/>
      <c r="C15" s="138"/>
      <c r="D15" s="138"/>
      <c r="E15" s="177" t="s">
        <v>52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9" ht="19.899999999999999" customHeight="1" x14ac:dyDescent="0.25">
      <c r="A16" s="138">
        <v>3</v>
      </c>
      <c r="B16" s="138"/>
      <c r="C16" s="138"/>
      <c r="D16" s="138"/>
      <c r="E16" s="177" t="s">
        <v>49</v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 spans="1:24" ht="19.899999999999999" customHeight="1" x14ac:dyDescent="0.25">
      <c r="A17" s="138">
        <v>4</v>
      </c>
      <c r="B17" s="138"/>
      <c r="C17" s="138"/>
      <c r="D17" s="138"/>
      <c r="E17" s="177" t="s">
        <v>51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 spans="1:24" ht="19.899999999999999" customHeight="1" x14ac:dyDescent="0.25">
      <c r="A18" s="138">
        <v>5</v>
      </c>
      <c r="B18" s="138"/>
      <c r="C18" s="138"/>
      <c r="D18" s="138"/>
      <c r="E18" s="178" t="s">
        <v>50</v>
      </c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</row>
    <row r="19" spans="1:24" ht="19.899999999999999" customHeight="1" x14ac:dyDescent="0.25">
      <c r="A19" s="138">
        <v>6</v>
      </c>
      <c r="B19" s="138"/>
      <c r="C19" s="138"/>
      <c r="D19" s="138"/>
      <c r="E19" s="177" t="s">
        <v>53</v>
      </c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24" ht="19.899999999999999" customHeight="1" x14ac:dyDescent="0.25">
      <c r="A20" s="138">
        <v>7</v>
      </c>
      <c r="B20" s="138"/>
      <c r="C20" s="138"/>
      <c r="D20" s="138"/>
      <c r="E20" s="177" t="s">
        <v>54</v>
      </c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spans="1:24" ht="19.899999999999999" customHeight="1" x14ac:dyDescent="0.25">
      <c r="A21" s="138">
        <v>8</v>
      </c>
      <c r="B21" s="138"/>
      <c r="C21" s="138"/>
      <c r="D21" s="138"/>
      <c r="E21" s="177" t="s">
        <v>55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ht="19.899999999999999" customHeight="1" x14ac:dyDescent="0.25">
      <c r="A22" s="138">
        <v>9</v>
      </c>
      <c r="B22" s="138"/>
      <c r="C22" s="138"/>
      <c r="D22" s="138"/>
      <c r="E22" s="177" t="s">
        <v>56</v>
      </c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  <row r="23" spans="1:24" ht="19.899999999999999" customHeight="1" x14ac:dyDescent="0.25">
      <c r="A23" s="138">
        <v>10</v>
      </c>
      <c r="B23" s="138"/>
      <c r="C23" s="138"/>
      <c r="D23" s="138"/>
      <c r="E23" s="178" t="s">
        <v>57</v>
      </c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1:24" ht="19.899999999999999" customHeight="1" x14ac:dyDescent="0.25">
      <c r="A24" s="138">
        <v>11</v>
      </c>
      <c r="B24" s="138"/>
      <c r="C24" s="138"/>
      <c r="D24" s="138"/>
      <c r="E24" s="178" t="s">
        <v>57</v>
      </c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1:24" ht="19.899999999999999" customHeight="1" x14ac:dyDescent="0.25">
      <c r="A25" s="138">
        <v>12</v>
      </c>
      <c r="B25" s="138"/>
      <c r="C25" s="138"/>
      <c r="D25" s="138"/>
      <c r="E25" s="178" t="s">
        <v>58</v>
      </c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9.899999999999999" customHeight="1" x14ac:dyDescent="0.25">
      <c r="A26" s="138">
        <v>13</v>
      </c>
      <c r="B26" s="138"/>
      <c r="C26" s="138"/>
      <c r="D26" s="138"/>
      <c r="E26" s="178" t="s">
        <v>57</v>
      </c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1:24" ht="19.899999999999999" customHeight="1" x14ac:dyDescent="0.25">
      <c r="A27" s="138">
        <v>14</v>
      </c>
      <c r="B27" s="138"/>
      <c r="C27" s="138"/>
      <c r="D27" s="138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spans="1:24" ht="19.899999999999999" customHeight="1" x14ac:dyDescent="0.25">
      <c r="A28" s="138">
        <v>15</v>
      </c>
      <c r="B28" s="138"/>
      <c r="C28" s="138"/>
      <c r="D28" s="138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spans="1:24" ht="19.899999999999999" customHeight="1" x14ac:dyDescent="0.25">
      <c r="A29" s="138">
        <v>16</v>
      </c>
      <c r="B29" s="138"/>
      <c r="C29" s="138"/>
      <c r="D29" s="138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 spans="1:24" ht="19.899999999999999" customHeight="1" x14ac:dyDescent="0.25">
      <c r="A30" s="138">
        <v>17</v>
      </c>
      <c r="B30" s="138"/>
      <c r="C30" s="138"/>
      <c r="D30" s="138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 spans="1:24" ht="19.899999999999999" customHeight="1" x14ac:dyDescent="0.25">
      <c r="A31" s="138">
        <v>18</v>
      </c>
      <c r="B31" s="138"/>
      <c r="C31" s="138"/>
      <c r="D31" s="138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</row>
    <row r="32" spans="1:24" ht="19.899999999999999" customHeight="1" x14ac:dyDescent="0.25">
      <c r="A32" s="138">
        <v>19</v>
      </c>
      <c r="B32" s="138"/>
      <c r="C32" s="138"/>
      <c r="D32" s="138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spans="1:24" ht="19.899999999999999" customHeight="1" x14ac:dyDescent="0.25">
      <c r="A33" s="138">
        <v>20</v>
      </c>
      <c r="B33" s="138"/>
      <c r="C33" s="138"/>
      <c r="D33" s="138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</sheetData>
  <mergeCells count="60">
    <mergeCell ref="A27:D27"/>
    <mergeCell ref="E27:X27"/>
    <mergeCell ref="A25:D25"/>
    <mergeCell ref="E25:X25"/>
    <mergeCell ref="A26:D26"/>
    <mergeCell ref="E26:X26"/>
    <mergeCell ref="A31:D31"/>
    <mergeCell ref="E31:X31"/>
    <mergeCell ref="A32:D32"/>
    <mergeCell ref="E32:X32"/>
    <mergeCell ref="A33:D33"/>
    <mergeCell ref="E33:X33"/>
    <mergeCell ref="A28:D28"/>
    <mergeCell ref="E28:X28"/>
    <mergeCell ref="A29:D29"/>
    <mergeCell ref="E29:X29"/>
    <mergeCell ref="A30:D30"/>
    <mergeCell ref="E30:X30"/>
    <mergeCell ref="A24:D24"/>
    <mergeCell ref="E24:X24"/>
    <mergeCell ref="A22:D22"/>
    <mergeCell ref="E22:X22"/>
    <mergeCell ref="A23:D23"/>
    <mergeCell ref="E23:X23"/>
    <mergeCell ref="A20:D20"/>
    <mergeCell ref="E20:X20"/>
    <mergeCell ref="A21:D21"/>
    <mergeCell ref="E21:X21"/>
    <mergeCell ref="A18:D18"/>
    <mergeCell ref="E18:X18"/>
    <mergeCell ref="A19:D19"/>
    <mergeCell ref="E19:X19"/>
    <mergeCell ref="A17:D17"/>
    <mergeCell ref="E17:X17"/>
    <mergeCell ref="A15:D15"/>
    <mergeCell ref="E15:X15"/>
    <mergeCell ref="A16:D16"/>
    <mergeCell ref="E16:X16"/>
    <mergeCell ref="A10:D11"/>
    <mergeCell ref="A8:D9"/>
    <mergeCell ref="E8:X8"/>
    <mergeCell ref="A14:D14"/>
    <mergeCell ref="E14:X14"/>
    <mergeCell ref="A12:X12"/>
    <mergeCell ref="A13:D13"/>
    <mergeCell ref="E13:X13"/>
    <mergeCell ref="A7:B7"/>
    <mergeCell ref="C7:D7"/>
    <mergeCell ref="E7:F7"/>
    <mergeCell ref="A6:B6"/>
    <mergeCell ref="C6:D6"/>
    <mergeCell ref="E6:F6"/>
    <mergeCell ref="A2:X2"/>
    <mergeCell ref="I3:J3"/>
    <mergeCell ref="O3:X3"/>
    <mergeCell ref="O5:X5"/>
    <mergeCell ref="D5:H5"/>
    <mergeCell ref="A4:F4"/>
    <mergeCell ref="G4:X4"/>
    <mergeCell ref="C3:F3"/>
  </mergeCells>
  <conditionalFormatting sqref="L7">
    <cfRule type="cellIs" dxfId="25" priority="1" operator="lessThan">
      <formula>0.5</formula>
    </cfRule>
  </conditionalFormatting>
  <dataValidations disablePrompts="1" count="2">
    <dataValidation type="list" allowBlank="1" showInputMessage="1" showErrorMessage="1" sqref="O5 H3 K3" xr:uid="{00000000-0002-0000-0100-000000000000}">
      <formula1>#REF!</formula1>
    </dataValidation>
    <dataValidation type="list" allowBlank="1" showInputMessage="1" showErrorMessage="1" sqref="A3" xr:uid="{00000000-0002-0000-0100-000001000000}">
      <formula1>$A$1:$A$1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5904-E771-4417-93BD-1E94BD2F0D98}">
  <dimension ref="A2:AN52"/>
  <sheetViews>
    <sheetView topLeftCell="A16" zoomScale="90" zoomScaleNormal="90" workbookViewId="0">
      <selection activeCell="B9" sqref="B9"/>
    </sheetView>
  </sheetViews>
  <sheetFormatPr defaultRowHeight="15" x14ac:dyDescent="0.25"/>
  <cols>
    <col min="1" max="1" width="16" customWidth="1"/>
    <col min="2" max="2" width="7.5703125" customWidth="1"/>
    <col min="3" max="3" width="10.5703125" customWidth="1"/>
    <col min="4" max="23" width="5.7109375" customWidth="1"/>
    <col min="24" max="24" width="17.5703125" customWidth="1"/>
    <col min="25" max="25" width="12.140625" customWidth="1"/>
    <col min="26" max="26" width="11.42578125" customWidth="1"/>
    <col min="27" max="27" width="12.140625" customWidth="1"/>
    <col min="28" max="28" width="15.7109375" customWidth="1"/>
    <col min="29" max="29" width="12.5703125" customWidth="1"/>
    <col min="30" max="30" width="21.7109375" customWidth="1"/>
  </cols>
  <sheetData>
    <row r="2" spans="1:40" ht="21" x14ac:dyDescent="0.35">
      <c r="D2" s="88" t="s">
        <v>38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Z2" s="41">
        <v>5</v>
      </c>
      <c r="AA2" s="38">
        <f>COUNTIF(Z10:Z49,5)</f>
        <v>2</v>
      </c>
    </row>
    <row r="3" spans="1:40" ht="21" x14ac:dyDescent="0.35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Z3" s="41">
        <v>4</v>
      </c>
      <c r="AA3" s="38">
        <f>COUNTIF(Z10:Z49,4)</f>
        <v>13</v>
      </c>
    </row>
    <row r="4" spans="1:40" ht="21" x14ac:dyDescent="0.35"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Z4" s="41">
        <v>3</v>
      </c>
      <c r="AA4" s="38">
        <f>COUNTIF(Z10:Z51,3)</f>
        <v>8</v>
      </c>
    </row>
    <row r="5" spans="1:40" ht="21.75" thickBot="1" x14ac:dyDescent="0.4">
      <c r="Z5" s="41">
        <v>2</v>
      </c>
      <c r="AA5" s="38">
        <f>COUNTIF(Z10:Z52,2)</f>
        <v>4</v>
      </c>
    </row>
    <row r="6" spans="1:40" ht="29.25" thickBot="1" x14ac:dyDescent="0.5">
      <c r="F6" s="90" t="s">
        <v>18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T6" s="30" t="s">
        <v>20</v>
      </c>
      <c r="U6" s="30"/>
      <c r="V6" s="30"/>
      <c r="W6" s="30"/>
      <c r="X6" s="31">
        <v>13</v>
      </c>
    </row>
    <row r="7" spans="1:40" x14ac:dyDescent="0.25"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9" spans="1:40" ht="56.25" x14ac:dyDescent="0.25">
      <c r="A9" s="57" t="s">
        <v>5</v>
      </c>
      <c r="B9" s="81" t="s">
        <v>40</v>
      </c>
      <c r="C9" s="81" t="s">
        <v>28</v>
      </c>
      <c r="D9" s="58">
        <v>1</v>
      </c>
      <c r="E9" s="58">
        <v>2</v>
      </c>
      <c r="F9" s="58">
        <v>3</v>
      </c>
      <c r="G9" s="58">
        <v>4</v>
      </c>
      <c r="H9" s="58">
        <v>5</v>
      </c>
      <c r="I9" s="58">
        <v>6</v>
      </c>
      <c r="J9" s="58">
        <v>7</v>
      </c>
      <c r="K9" s="58">
        <v>8</v>
      </c>
      <c r="L9" s="58">
        <v>9</v>
      </c>
      <c r="M9" s="58">
        <v>10</v>
      </c>
      <c r="N9" s="58">
        <v>11</v>
      </c>
      <c r="O9" s="58">
        <v>12</v>
      </c>
      <c r="P9" s="58">
        <v>13</v>
      </c>
      <c r="Q9" s="58">
        <v>14</v>
      </c>
      <c r="R9" s="58">
        <v>15</v>
      </c>
      <c r="S9" s="58">
        <v>16</v>
      </c>
      <c r="T9" s="58">
        <v>17</v>
      </c>
      <c r="U9" s="58">
        <v>18</v>
      </c>
      <c r="V9" s="58">
        <v>19</v>
      </c>
      <c r="W9" s="58">
        <v>20</v>
      </c>
      <c r="X9" s="58" t="s">
        <v>37</v>
      </c>
      <c r="Y9" s="58" t="s">
        <v>19</v>
      </c>
      <c r="Z9" s="58" t="s">
        <v>26</v>
      </c>
      <c r="AA9" s="58" t="s">
        <v>27</v>
      </c>
      <c r="AB9" s="58" t="s">
        <v>23</v>
      </c>
      <c r="AC9" s="80" t="s">
        <v>24</v>
      </c>
      <c r="AD9" s="51" t="s">
        <v>25</v>
      </c>
      <c r="AE9" s="19" t="str">
        <f t="shared" ref="AE9:AE47" si="0">A10</f>
        <v xml:space="preserve">Фамилия </v>
      </c>
      <c r="AF9" s="20">
        <f t="shared" ref="AF9:AF47" si="1">Y10</f>
        <v>0.76923076923076927</v>
      </c>
      <c r="AG9" s="19"/>
      <c r="AH9" s="19"/>
      <c r="AI9" s="34"/>
      <c r="AJ9" s="34"/>
      <c r="AK9" s="34"/>
      <c r="AL9" s="34"/>
      <c r="AM9" s="34"/>
      <c r="AN9" s="34"/>
    </row>
    <row r="10" spans="1:40" ht="15.75" x14ac:dyDescent="0.25">
      <c r="A10" s="48" t="s">
        <v>16</v>
      </c>
      <c r="B10" s="85">
        <v>1</v>
      </c>
      <c r="C10" s="82">
        <v>70041</v>
      </c>
      <c r="D10" s="55">
        <v>0</v>
      </c>
      <c r="E10" s="55">
        <v>1</v>
      </c>
      <c r="F10" s="55">
        <v>0</v>
      </c>
      <c r="G10" s="55">
        <v>1</v>
      </c>
      <c r="H10" s="55">
        <v>1</v>
      </c>
      <c r="I10" s="55">
        <v>1</v>
      </c>
      <c r="J10" s="55">
        <v>0</v>
      </c>
      <c r="K10" s="55">
        <v>1</v>
      </c>
      <c r="L10" s="55">
        <v>1</v>
      </c>
      <c r="M10" s="55">
        <v>1</v>
      </c>
      <c r="N10" s="55">
        <v>1</v>
      </c>
      <c r="O10" s="55">
        <v>1</v>
      </c>
      <c r="P10" s="55">
        <v>1</v>
      </c>
      <c r="Q10" s="8"/>
      <c r="R10" s="8"/>
      <c r="S10" s="8"/>
      <c r="T10" s="8"/>
      <c r="U10" s="8"/>
      <c r="V10" s="8"/>
      <c r="W10" s="8"/>
      <c r="X10" s="59">
        <f t="shared" ref="X10:X49" si="2">COUNTIF(D10:W10,"1")</f>
        <v>10</v>
      </c>
      <c r="Y10" s="60">
        <f t="shared" ref="Y10:Y49" si="3">X10/$X$6</f>
        <v>0.76923076923076927</v>
      </c>
      <c r="Z10" s="61">
        <v>4</v>
      </c>
      <c r="AA10" s="61">
        <v>4</v>
      </c>
      <c r="AB10" s="62" t="str">
        <f t="shared" ref="AB10:AB49" si="4">IF(Z10=AA10,"подтвердил",IF(Z10&gt;AA10,"повысил","понизил"))</f>
        <v>подтвердил</v>
      </c>
      <c r="AC10" s="44">
        <f t="shared" ref="AC10:AC49" si="5">Z10-AA10</f>
        <v>0</v>
      </c>
      <c r="AD10" s="43"/>
      <c r="AE10" s="19" t="str">
        <f t="shared" si="0"/>
        <v xml:space="preserve">Фамилия </v>
      </c>
      <c r="AF10" s="20">
        <f t="shared" si="1"/>
        <v>0.69230769230769229</v>
      </c>
      <c r="AG10" s="19"/>
      <c r="AH10" s="19"/>
      <c r="AI10" s="34"/>
      <c r="AJ10" s="34"/>
      <c r="AK10" s="34"/>
      <c r="AL10" s="34"/>
      <c r="AM10" s="34"/>
      <c r="AN10" s="34"/>
    </row>
    <row r="11" spans="1:40" ht="15.75" x14ac:dyDescent="0.25">
      <c r="A11" s="48" t="s">
        <v>16</v>
      </c>
      <c r="B11" s="85">
        <v>2</v>
      </c>
      <c r="C11" s="82">
        <v>70042</v>
      </c>
      <c r="D11" s="55">
        <v>1</v>
      </c>
      <c r="E11" s="55">
        <v>1</v>
      </c>
      <c r="F11" s="55">
        <v>1</v>
      </c>
      <c r="G11" s="55">
        <v>0</v>
      </c>
      <c r="H11" s="55">
        <v>1</v>
      </c>
      <c r="I11" s="55">
        <v>1</v>
      </c>
      <c r="J11" s="55">
        <v>1</v>
      </c>
      <c r="K11" s="55">
        <v>1</v>
      </c>
      <c r="L11" s="55">
        <v>1</v>
      </c>
      <c r="M11" s="55">
        <v>0</v>
      </c>
      <c r="N11" s="55">
        <v>0</v>
      </c>
      <c r="O11" s="55">
        <v>1</v>
      </c>
      <c r="P11" s="55">
        <v>0</v>
      </c>
      <c r="Q11" s="8"/>
      <c r="R11" s="8"/>
      <c r="S11" s="8"/>
      <c r="T11" s="8"/>
      <c r="U11" s="8"/>
      <c r="V11" s="8"/>
      <c r="W11" s="8"/>
      <c r="X11" s="59">
        <f t="shared" si="2"/>
        <v>9</v>
      </c>
      <c r="Y11" s="60">
        <f t="shared" si="3"/>
        <v>0.69230769230769229</v>
      </c>
      <c r="Z11" s="61">
        <v>3</v>
      </c>
      <c r="AA11" s="61">
        <v>3</v>
      </c>
      <c r="AB11" s="62" t="str">
        <f t="shared" si="4"/>
        <v>подтвердил</v>
      </c>
      <c r="AC11" s="44">
        <f t="shared" si="5"/>
        <v>0</v>
      </c>
      <c r="AD11" s="43"/>
      <c r="AE11" s="19" t="str">
        <f t="shared" si="0"/>
        <v xml:space="preserve">Фамилия </v>
      </c>
      <c r="AF11" s="20">
        <f t="shared" si="1"/>
        <v>0.38461538461538464</v>
      </c>
      <c r="AG11" s="19"/>
      <c r="AH11" s="19"/>
      <c r="AI11" s="34"/>
      <c r="AJ11" s="34"/>
      <c r="AK11" s="34"/>
      <c r="AL11" s="34"/>
      <c r="AM11" s="34"/>
      <c r="AN11" s="34"/>
    </row>
    <row r="12" spans="1:40" ht="15.75" x14ac:dyDescent="0.25">
      <c r="A12" s="48" t="s">
        <v>16</v>
      </c>
      <c r="B12" s="85">
        <v>3</v>
      </c>
      <c r="C12" s="82">
        <v>70043</v>
      </c>
      <c r="D12" s="55">
        <v>0</v>
      </c>
      <c r="E12" s="55">
        <v>1</v>
      </c>
      <c r="F12" s="55">
        <v>0</v>
      </c>
      <c r="G12" s="55">
        <v>0</v>
      </c>
      <c r="H12" s="55">
        <v>0</v>
      </c>
      <c r="I12" s="55">
        <v>1</v>
      </c>
      <c r="J12" s="55">
        <v>0</v>
      </c>
      <c r="K12" s="55">
        <v>1</v>
      </c>
      <c r="L12" s="55">
        <v>0</v>
      </c>
      <c r="M12" s="55">
        <v>1</v>
      </c>
      <c r="N12" s="55">
        <v>0</v>
      </c>
      <c r="O12" s="55">
        <v>1</v>
      </c>
      <c r="P12" s="55">
        <v>0</v>
      </c>
      <c r="Q12" s="8"/>
      <c r="R12" s="8"/>
      <c r="S12" s="8"/>
      <c r="T12" s="8"/>
      <c r="U12" s="8"/>
      <c r="V12" s="8"/>
      <c r="W12" s="8"/>
      <c r="X12" s="59">
        <f t="shared" si="2"/>
        <v>5</v>
      </c>
      <c r="Y12" s="60">
        <f t="shared" si="3"/>
        <v>0.38461538461538464</v>
      </c>
      <c r="Z12" s="61">
        <v>2</v>
      </c>
      <c r="AA12" s="61">
        <v>3</v>
      </c>
      <c r="AB12" s="62" t="str">
        <f t="shared" si="4"/>
        <v>понизил</v>
      </c>
      <c r="AC12" s="44">
        <f t="shared" si="5"/>
        <v>-1</v>
      </c>
      <c r="AD12" s="43"/>
      <c r="AE12" s="19" t="str">
        <f t="shared" si="0"/>
        <v xml:space="preserve">Фамилия </v>
      </c>
      <c r="AF12" s="20">
        <f t="shared" si="1"/>
        <v>0</v>
      </c>
      <c r="AG12" s="19"/>
      <c r="AH12" s="19"/>
      <c r="AI12" s="34"/>
      <c r="AJ12" s="34"/>
      <c r="AK12" s="34"/>
      <c r="AL12" s="34"/>
      <c r="AM12" s="34"/>
      <c r="AN12" s="34"/>
    </row>
    <row r="13" spans="1:40" ht="15.75" x14ac:dyDescent="0.25">
      <c r="A13" s="48" t="s">
        <v>16</v>
      </c>
      <c r="B13" s="85">
        <v>4</v>
      </c>
      <c r="C13" s="82">
        <v>70044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 t="s">
        <v>34</v>
      </c>
      <c r="R13" s="8"/>
      <c r="S13" s="8"/>
      <c r="T13" s="8"/>
      <c r="U13" s="8"/>
      <c r="V13" s="8"/>
      <c r="W13" s="8"/>
      <c r="X13" s="59">
        <f t="shared" si="2"/>
        <v>0</v>
      </c>
      <c r="Y13" s="60">
        <f t="shared" si="3"/>
        <v>0</v>
      </c>
      <c r="Z13" s="61"/>
      <c r="AA13" s="61"/>
      <c r="AB13" s="62" t="str">
        <f t="shared" si="4"/>
        <v>подтвердил</v>
      </c>
      <c r="AC13" s="44">
        <f t="shared" si="5"/>
        <v>0</v>
      </c>
      <c r="AD13" s="43"/>
      <c r="AE13" s="19" t="str">
        <f t="shared" si="0"/>
        <v xml:space="preserve">Фамилия </v>
      </c>
      <c r="AF13" s="20">
        <f t="shared" si="1"/>
        <v>0.53846153846153844</v>
      </c>
      <c r="AG13" s="19"/>
      <c r="AH13" s="19"/>
      <c r="AI13" s="34"/>
      <c r="AJ13" s="34"/>
      <c r="AK13" s="34"/>
      <c r="AL13" s="34"/>
      <c r="AM13" s="34"/>
      <c r="AN13" s="34"/>
    </row>
    <row r="14" spans="1:40" ht="15.75" x14ac:dyDescent="0.25">
      <c r="A14" s="48" t="s">
        <v>16</v>
      </c>
      <c r="B14" s="85">
        <v>5</v>
      </c>
      <c r="C14" s="84">
        <v>70045</v>
      </c>
      <c r="D14" s="45">
        <v>1</v>
      </c>
      <c r="E14" s="45">
        <v>0</v>
      </c>
      <c r="F14" s="45">
        <v>0</v>
      </c>
      <c r="G14" s="45">
        <v>1</v>
      </c>
      <c r="H14" s="45">
        <v>1</v>
      </c>
      <c r="I14" s="45">
        <v>1</v>
      </c>
      <c r="J14" s="45">
        <v>0</v>
      </c>
      <c r="K14" s="45">
        <v>1</v>
      </c>
      <c r="L14" s="45">
        <v>0</v>
      </c>
      <c r="M14" s="45">
        <v>0</v>
      </c>
      <c r="N14" s="45">
        <v>0</v>
      </c>
      <c r="O14" s="45">
        <v>1</v>
      </c>
      <c r="P14" s="45">
        <v>1</v>
      </c>
      <c r="Q14" s="8"/>
      <c r="R14" s="8"/>
      <c r="S14" s="8"/>
      <c r="T14" s="8"/>
      <c r="U14" s="8"/>
      <c r="V14" s="8"/>
      <c r="W14" s="8"/>
      <c r="X14" s="59">
        <f t="shared" si="2"/>
        <v>7</v>
      </c>
      <c r="Y14" s="60">
        <f t="shared" si="3"/>
        <v>0.53846153846153844</v>
      </c>
      <c r="Z14" s="61">
        <v>3</v>
      </c>
      <c r="AA14" s="61">
        <v>3</v>
      </c>
      <c r="AB14" s="62" t="str">
        <f t="shared" si="4"/>
        <v>подтвердил</v>
      </c>
      <c r="AC14" s="44">
        <f t="shared" si="5"/>
        <v>0</v>
      </c>
      <c r="AD14" s="43"/>
      <c r="AE14" s="19" t="str">
        <f t="shared" si="0"/>
        <v xml:space="preserve">Фамилия </v>
      </c>
      <c r="AF14" s="20">
        <f t="shared" si="1"/>
        <v>0.92307692307692313</v>
      </c>
      <c r="AG14" s="19"/>
      <c r="AH14" s="19"/>
      <c r="AI14" s="34"/>
      <c r="AJ14" s="34"/>
      <c r="AK14" s="34"/>
      <c r="AL14" s="34"/>
      <c r="AM14" s="34"/>
      <c r="AN14" s="34"/>
    </row>
    <row r="15" spans="1:40" ht="15.75" x14ac:dyDescent="0.25">
      <c r="A15" s="48" t="s">
        <v>16</v>
      </c>
      <c r="B15" s="85">
        <v>6</v>
      </c>
      <c r="C15" s="84">
        <v>70046</v>
      </c>
      <c r="D15" s="45">
        <v>1</v>
      </c>
      <c r="E15" s="45">
        <v>1</v>
      </c>
      <c r="F15" s="45">
        <v>1</v>
      </c>
      <c r="G15" s="45">
        <v>1</v>
      </c>
      <c r="H15" s="45">
        <v>1</v>
      </c>
      <c r="I15" s="45">
        <v>1</v>
      </c>
      <c r="J15" s="45">
        <v>0</v>
      </c>
      <c r="K15" s="45">
        <v>1</v>
      </c>
      <c r="L15" s="45">
        <v>1</v>
      </c>
      <c r="M15" s="45">
        <v>1</v>
      </c>
      <c r="N15" s="45">
        <v>1</v>
      </c>
      <c r="O15" s="45">
        <v>1</v>
      </c>
      <c r="P15" s="45">
        <v>1</v>
      </c>
      <c r="Q15" s="8"/>
      <c r="R15" s="8"/>
      <c r="S15" s="8"/>
      <c r="T15" s="8"/>
      <c r="U15" s="8"/>
      <c r="V15" s="8"/>
      <c r="W15" s="8"/>
      <c r="X15" s="59">
        <f t="shared" si="2"/>
        <v>12</v>
      </c>
      <c r="Y15" s="60">
        <f t="shared" si="3"/>
        <v>0.92307692307692313</v>
      </c>
      <c r="Z15" s="61">
        <v>4</v>
      </c>
      <c r="AA15" s="61">
        <v>4</v>
      </c>
      <c r="AB15" s="62" t="str">
        <f t="shared" si="4"/>
        <v>подтвердил</v>
      </c>
      <c r="AC15" s="44">
        <f t="shared" si="5"/>
        <v>0</v>
      </c>
      <c r="AD15" s="43"/>
      <c r="AE15" s="19" t="str">
        <f t="shared" si="0"/>
        <v xml:space="preserve">Фамилия </v>
      </c>
      <c r="AF15" s="20">
        <f t="shared" si="1"/>
        <v>0.69230769230769229</v>
      </c>
      <c r="AG15" s="19"/>
      <c r="AH15" s="19"/>
      <c r="AI15" s="34"/>
      <c r="AJ15" s="34"/>
      <c r="AK15" s="34"/>
      <c r="AL15" s="34"/>
      <c r="AM15" s="34"/>
      <c r="AN15" s="34"/>
    </row>
    <row r="16" spans="1:40" ht="15.75" x14ac:dyDescent="0.25">
      <c r="A16" s="48" t="s">
        <v>16</v>
      </c>
      <c r="B16" s="85">
        <v>7</v>
      </c>
      <c r="C16" s="84">
        <v>70047</v>
      </c>
      <c r="D16" s="45">
        <v>1</v>
      </c>
      <c r="E16" s="45">
        <v>1</v>
      </c>
      <c r="F16" s="45">
        <v>0</v>
      </c>
      <c r="G16" s="45">
        <v>1</v>
      </c>
      <c r="H16" s="45">
        <v>1</v>
      </c>
      <c r="I16" s="45">
        <v>1</v>
      </c>
      <c r="J16" s="45">
        <v>1</v>
      </c>
      <c r="K16" s="45">
        <v>1</v>
      </c>
      <c r="L16" s="45">
        <v>0</v>
      </c>
      <c r="M16" s="45">
        <v>1</v>
      </c>
      <c r="N16" s="45">
        <v>0</v>
      </c>
      <c r="O16" s="45">
        <v>1</v>
      </c>
      <c r="P16" s="45">
        <v>0</v>
      </c>
      <c r="Q16" s="8"/>
      <c r="R16" s="8"/>
      <c r="S16" s="8"/>
      <c r="T16" s="8"/>
      <c r="U16" s="8"/>
      <c r="V16" s="8"/>
      <c r="W16" s="8"/>
      <c r="X16" s="59">
        <f t="shared" si="2"/>
        <v>9</v>
      </c>
      <c r="Y16" s="60">
        <f t="shared" si="3"/>
        <v>0.69230769230769229</v>
      </c>
      <c r="Z16" s="61">
        <v>3</v>
      </c>
      <c r="AA16" s="61">
        <v>3</v>
      </c>
      <c r="AB16" s="62" t="str">
        <f t="shared" si="4"/>
        <v>подтвердил</v>
      </c>
      <c r="AC16" s="44">
        <f t="shared" si="5"/>
        <v>0</v>
      </c>
      <c r="AD16" s="43"/>
      <c r="AE16" s="19" t="str">
        <f t="shared" si="0"/>
        <v xml:space="preserve">Фамилия </v>
      </c>
      <c r="AF16" s="20">
        <f t="shared" si="1"/>
        <v>0.76923076923076927</v>
      </c>
      <c r="AG16" s="19"/>
      <c r="AH16" s="19"/>
      <c r="AI16" s="34"/>
      <c r="AJ16" s="34"/>
      <c r="AK16" s="34"/>
      <c r="AL16" s="34"/>
      <c r="AM16" s="34"/>
      <c r="AN16" s="34"/>
    </row>
    <row r="17" spans="1:40" ht="15.75" x14ac:dyDescent="0.25">
      <c r="A17" s="48" t="s">
        <v>16</v>
      </c>
      <c r="B17" s="85">
        <v>8</v>
      </c>
      <c r="C17" s="84">
        <v>70048</v>
      </c>
      <c r="D17" s="45">
        <v>1</v>
      </c>
      <c r="E17" s="45">
        <v>1</v>
      </c>
      <c r="F17" s="45">
        <v>0</v>
      </c>
      <c r="G17" s="45">
        <v>1</v>
      </c>
      <c r="H17" s="45">
        <v>1</v>
      </c>
      <c r="I17" s="45">
        <v>1</v>
      </c>
      <c r="J17" s="45">
        <v>0</v>
      </c>
      <c r="K17" s="45">
        <v>1</v>
      </c>
      <c r="L17" s="45">
        <v>1</v>
      </c>
      <c r="M17" s="45">
        <v>1</v>
      </c>
      <c r="N17" s="45">
        <v>1</v>
      </c>
      <c r="O17" s="45">
        <v>1</v>
      </c>
      <c r="P17" s="45">
        <v>0</v>
      </c>
      <c r="Q17" s="8"/>
      <c r="R17" s="8"/>
      <c r="S17" s="8"/>
      <c r="T17" s="8"/>
      <c r="U17" s="8"/>
      <c r="V17" s="8"/>
      <c r="W17" s="8"/>
      <c r="X17" s="59">
        <f t="shared" si="2"/>
        <v>10</v>
      </c>
      <c r="Y17" s="60">
        <f t="shared" si="3"/>
        <v>0.76923076923076927</v>
      </c>
      <c r="Z17" s="61">
        <v>4</v>
      </c>
      <c r="AA17" s="61">
        <v>5</v>
      </c>
      <c r="AB17" s="62" t="str">
        <f t="shared" si="4"/>
        <v>понизил</v>
      </c>
      <c r="AC17" s="44">
        <f t="shared" si="5"/>
        <v>-1</v>
      </c>
      <c r="AD17" s="43"/>
      <c r="AE17" s="19" t="str">
        <f t="shared" si="0"/>
        <v xml:space="preserve">Фамилия </v>
      </c>
      <c r="AF17" s="20">
        <f t="shared" si="1"/>
        <v>0.23076923076923078</v>
      </c>
      <c r="AG17" s="19"/>
      <c r="AH17" s="19"/>
      <c r="AI17" s="34"/>
      <c r="AJ17" s="34"/>
      <c r="AK17" s="34"/>
      <c r="AL17" s="34"/>
      <c r="AM17" s="34"/>
      <c r="AN17" s="34"/>
    </row>
    <row r="18" spans="1:40" ht="15.75" x14ac:dyDescent="0.25">
      <c r="A18" s="48" t="s">
        <v>16</v>
      </c>
      <c r="B18" s="85">
        <v>9</v>
      </c>
      <c r="C18" s="84">
        <v>70049</v>
      </c>
      <c r="D18" s="45">
        <v>0</v>
      </c>
      <c r="E18" s="45">
        <v>1</v>
      </c>
      <c r="F18" s="45">
        <v>0</v>
      </c>
      <c r="G18" s="45">
        <v>0</v>
      </c>
      <c r="H18" s="45">
        <v>0</v>
      </c>
      <c r="I18" s="45">
        <v>1</v>
      </c>
      <c r="J18" s="45">
        <v>0</v>
      </c>
      <c r="K18" s="45">
        <v>1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8"/>
      <c r="R18" s="8"/>
      <c r="S18" s="8"/>
      <c r="T18" s="8"/>
      <c r="U18" s="8"/>
      <c r="V18" s="8"/>
      <c r="W18" s="8"/>
      <c r="X18" s="59">
        <f t="shared" si="2"/>
        <v>3</v>
      </c>
      <c r="Y18" s="60">
        <f t="shared" si="3"/>
        <v>0.23076923076923078</v>
      </c>
      <c r="Z18" s="61">
        <v>2</v>
      </c>
      <c r="AA18" s="61">
        <v>3</v>
      </c>
      <c r="AB18" s="62" t="str">
        <f t="shared" si="4"/>
        <v>понизил</v>
      </c>
      <c r="AC18" s="44">
        <f t="shared" si="5"/>
        <v>-1</v>
      </c>
      <c r="AD18" s="43"/>
      <c r="AE18" s="19" t="str">
        <f t="shared" si="0"/>
        <v xml:space="preserve">Фамилия </v>
      </c>
      <c r="AF18" s="20">
        <f t="shared" si="1"/>
        <v>0</v>
      </c>
      <c r="AG18" s="19"/>
      <c r="AH18" s="19"/>
      <c r="AI18" s="34"/>
      <c r="AJ18" s="34"/>
      <c r="AK18" s="34"/>
      <c r="AL18" s="34"/>
      <c r="AM18" s="34"/>
      <c r="AN18" s="34"/>
    </row>
    <row r="19" spans="1:40" ht="15.75" x14ac:dyDescent="0.25">
      <c r="A19" s="48" t="s">
        <v>16</v>
      </c>
      <c r="B19" s="85">
        <v>10</v>
      </c>
      <c r="C19" s="84">
        <v>70050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 t="s">
        <v>34</v>
      </c>
      <c r="R19" s="8"/>
      <c r="S19" s="8"/>
      <c r="T19" s="8"/>
      <c r="U19" s="8"/>
      <c r="V19" s="8"/>
      <c r="W19" s="8"/>
      <c r="X19" s="59">
        <f t="shared" si="2"/>
        <v>0</v>
      </c>
      <c r="Y19" s="60">
        <f t="shared" si="3"/>
        <v>0</v>
      </c>
      <c r="Z19" s="61"/>
      <c r="AA19" s="61"/>
      <c r="AB19" s="62" t="str">
        <f t="shared" si="4"/>
        <v>подтвердил</v>
      </c>
      <c r="AC19" s="44">
        <f t="shared" si="5"/>
        <v>0</v>
      </c>
      <c r="AD19" s="43"/>
      <c r="AE19" s="19" t="str">
        <f t="shared" si="0"/>
        <v xml:space="preserve">Фамилия </v>
      </c>
      <c r="AF19" s="20">
        <f t="shared" si="1"/>
        <v>0</v>
      </c>
      <c r="AG19" s="19"/>
      <c r="AH19" s="19"/>
      <c r="AI19" s="34"/>
      <c r="AJ19" s="34"/>
      <c r="AK19" s="34"/>
      <c r="AL19" s="34"/>
      <c r="AM19" s="34"/>
      <c r="AN19" s="34"/>
    </row>
    <row r="20" spans="1:40" ht="15.75" x14ac:dyDescent="0.25">
      <c r="A20" s="48" t="s">
        <v>16</v>
      </c>
      <c r="B20" s="85">
        <v>11</v>
      </c>
      <c r="C20" s="84">
        <v>70051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 t="s">
        <v>34</v>
      </c>
      <c r="R20" s="8"/>
      <c r="S20" s="8"/>
      <c r="T20" s="8"/>
      <c r="U20" s="8"/>
      <c r="V20" s="8"/>
      <c r="W20" s="8"/>
      <c r="X20" s="59">
        <f t="shared" si="2"/>
        <v>0</v>
      </c>
      <c r="Y20" s="60">
        <f t="shared" si="3"/>
        <v>0</v>
      </c>
      <c r="Z20" s="61"/>
      <c r="AA20" s="61"/>
      <c r="AB20" s="62" t="str">
        <f t="shared" si="4"/>
        <v>подтвердил</v>
      </c>
      <c r="AC20" s="44">
        <f t="shared" si="5"/>
        <v>0</v>
      </c>
      <c r="AD20" s="43"/>
      <c r="AE20" s="19" t="str">
        <f t="shared" si="0"/>
        <v xml:space="preserve">Фамилия </v>
      </c>
      <c r="AF20" s="20">
        <f t="shared" si="1"/>
        <v>0.92307692307692313</v>
      </c>
      <c r="AG20" s="19"/>
      <c r="AH20" s="19"/>
      <c r="AI20" s="34"/>
      <c r="AJ20" s="34"/>
      <c r="AK20" s="34"/>
      <c r="AL20" s="34"/>
      <c r="AM20" s="34"/>
      <c r="AN20" s="34"/>
    </row>
    <row r="21" spans="1:40" ht="15.75" x14ac:dyDescent="0.25">
      <c r="A21" s="48" t="s">
        <v>16</v>
      </c>
      <c r="B21" s="85">
        <v>12</v>
      </c>
      <c r="C21" s="56">
        <v>70052</v>
      </c>
      <c r="D21" s="55">
        <v>1</v>
      </c>
      <c r="E21" s="55">
        <v>1</v>
      </c>
      <c r="F21" s="55">
        <v>1</v>
      </c>
      <c r="G21" s="55">
        <v>1</v>
      </c>
      <c r="H21" s="55">
        <v>1</v>
      </c>
      <c r="I21" s="55">
        <v>1</v>
      </c>
      <c r="J21" s="55">
        <v>1</v>
      </c>
      <c r="K21" s="55">
        <v>1</v>
      </c>
      <c r="L21" s="55">
        <v>1</v>
      </c>
      <c r="M21" s="55">
        <v>1</v>
      </c>
      <c r="N21" s="55">
        <v>1</v>
      </c>
      <c r="O21" s="55">
        <v>1</v>
      </c>
      <c r="P21" s="55">
        <v>0</v>
      </c>
      <c r="Q21" s="8"/>
      <c r="R21" s="8"/>
      <c r="S21" s="8"/>
      <c r="T21" s="8"/>
      <c r="U21" s="8"/>
      <c r="V21" s="8"/>
      <c r="W21" s="8"/>
      <c r="X21" s="59">
        <f t="shared" si="2"/>
        <v>12</v>
      </c>
      <c r="Y21" s="60">
        <f t="shared" si="3"/>
        <v>0.92307692307692313</v>
      </c>
      <c r="Z21" s="61">
        <v>4</v>
      </c>
      <c r="AA21" s="61">
        <v>5</v>
      </c>
      <c r="AB21" s="62" t="str">
        <f t="shared" si="4"/>
        <v>понизил</v>
      </c>
      <c r="AC21" s="44">
        <f t="shared" si="5"/>
        <v>-1</v>
      </c>
      <c r="AD21" s="43"/>
      <c r="AE21" s="19" t="str">
        <f t="shared" si="0"/>
        <v xml:space="preserve">Фамилия </v>
      </c>
      <c r="AF21" s="20">
        <f t="shared" si="1"/>
        <v>0.53846153846153844</v>
      </c>
      <c r="AG21" s="19"/>
      <c r="AH21" s="19"/>
      <c r="AI21" s="34"/>
      <c r="AJ21" s="34"/>
      <c r="AK21" s="34"/>
      <c r="AL21" s="34"/>
      <c r="AM21" s="34"/>
      <c r="AN21" s="34"/>
    </row>
    <row r="22" spans="1:40" ht="15.75" x14ac:dyDescent="0.25">
      <c r="A22" s="48" t="s">
        <v>16</v>
      </c>
      <c r="B22" s="85">
        <v>13</v>
      </c>
      <c r="C22" s="56">
        <v>70053</v>
      </c>
      <c r="D22" s="55">
        <v>0</v>
      </c>
      <c r="E22" s="55">
        <v>1</v>
      </c>
      <c r="F22" s="55">
        <v>1</v>
      </c>
      <c r="G22" s="55">
        <v>1</v>
      </c>
      <c r="H22" s="55">
        <v>1</v>
      </c>
      <c r="I22" s="55">
        <v>1</v>
      </c>
      <c r="J22" s="55">
        <v>0</v>
      </c>
      <c r="K22" s="55">
        <v>1</v>
      </c>
      <c r="L22" s="55">
        <v>0</v>
      </c>
      <c r="M22" s="55">
        <v>0</v>
      </c>
      <c r="N22" s="55">
        <v>0</v>
      </c>
      <c r="O22" s="55">
        <v>1</v>
      </c>
      <c r="P22" s="55">
        <v>0</v>
      </c>
      <c r="Q22" s="8"/>
      <c r="R22" s="8"/>
      <c r="S22" s="8"/>
      <c r="T22" s="8"/>
      <c r="U22" s="8"/>
      <c r="V22" s="8"/>
      <c r="W22" s="8"/>
      <c r="X22" s="59">
        <f t="shared" si="2"/>
        <v>7</v>
      </c>
      <c r="Y22" s="60">
        <f t="shared" si="3"/>
        <v>0.53846153846153844</v>
      </c>
      <c r="Z22" s="61">
        <v>3</v>
      </c>
      <c r="AA22" s="61">
        <v>3</v>
      </c>
      <c r="AB22" s="62" t="str">
        <f t="shared" si="4"/>
        <v>подтвердил</v>
      </c>
      <c r="AC22" s="44">
        <f t="shared" si="5"/>
        <v>0</v>
      </c>
      <c r="AD22" s="43"/>
      <c r="AE22" s="19" t="str">
        <f t="shared" si="0"/>
        <v xml:space="preserve">Фамилия </v>
      </c>
      <c r="AF22" s="20">
        <f t="shared" si="1"/>
        <v>1</v>
      </c>
      <c r="AG22" s="19"/>
      <c r="AH22" s="19"/>
      <c r="AI22" s="34"/>
      <c r="AJ22" s="34"/>
      <c r="AK22" s="34"/>
      <c r="AL22" s="34"/>
      <c r="AM22" s="34"/>
      <c r="AN22" s="34"/>
    </row>
    <row r="23" spans="1:40" ht="15.75" x14ac:dyDescent="0.25">
      <c r="A23" s="48" t="s">
        <v>16</v>
      </c>
      <c r="B23" s="85">
        <v>14</v>
      </c>
      <c r="C23" s="56">
        <v>70054</v>
      </c>
      <c r="D23" s="55">
        <v>1</v>
      </c>
      <c r="E23" s="55">
        <v>1</v>
      </c>
      <c r="F23" s="55">
        <v>1</v>
      </c>
      <c r="G23" s="55">
        <v>1</v>
      </c>
      <c r="H23" s="55">
        <v>1</v>
      </c>
      <c r="I23" s="55">
        <v>1</v>
      </c>
      <c r="J23" s="55">
        <v>1</v>
      </c>
      <c r="K23" s="55">
        <v>1</v>
      </c>
      <c r="L23" s="55">
        <v>1</v>
      </c>
      <c r="M23" s="55">
        <v>1</v>
      </c>
      <c r="N23" s="55">
        <v>1</v>
      </c>
      <c r="O23" s="55">
        <v>1</v>
      </c>
      <c r="P23" s="55">
        <v>1</v>
      </c>
      <c r="Q23" s="8"/>
      <c r="R23" s="8"/>
      <c r="S23" s="8"/>
      <c r="T23" s="8"/>
      <c r="U23" s="8"/>
      <c r="V23" s="8"/>
      <c r="W23" s="8"/>
      <c r="X23" s="59">
        <f t="shared" si="2"/>
        <v>13</v>
      </c>
      <c r="Y23" s="60">
        <f t="shared" si="3"/>
        <v>1</v>
      </c>
      <c r="Z23" s="61">
        <v>5</v>
      </c>
      <c r="AA23" s="61">
        <v>5</v>
      </c>
      <c r="AB23" s="62" t="str">
        <f t="shared" si="4"/>
        <v>подтвердил</v>
      </c>
      <c r="AC23" s="44">
        <f t="shared" si="5"/>
        <v>0</v>
      </c>
      <c r="AD23" s="43"/>
      <c r="AE23" s="19" t="str">
        <f t="shared" si="0"/>
        <v xml:space="preserve">Фамилия </v>
      </c>
      <c r="AF23" s="20">
        <f t="shared" si="1"/>
        <v>0.38461538461538464</v>
      </c>
      <c r="AG23" s="19"/>
      <c r="AH23" s="19"/>
      <c r="AI23" s="34"/>
      <c r="AJ23" s="34"/>
      <c r="AK23" s="34"/>
      <c r="AL23" s="34"/>
      <c r="AM23" s="34"/>
      <c r="AN23" s="34"/>
    </row>
    <row r="24" spans="1:40" ht="15.75" x14ac:dyDescent="0.25">
      <c r="A24" s="48" t="s">
        <v>16</v>
      </c>
      <c r="B24" s="85">
        <v>15</v>
      </c>
      <c r="C24" s="56">
        <v>70055</v>
      </c>
      <c r="D24" s="55">
        <v>0</v>
      </c>
      <c r="E24" s="55">
        <v>0</v>
      </c>
      <c r="F24" s="55">
        <v>0</v>
      </c>
      <c r="G24" s="55">
        <v>0</v>
      </c>
      <c r="H24" s="55">
        <v>1</v>
      </c>
      <c r="I24" s="55">
        <v>1</v>
      </c>
      <c r="J24" s="55">
        <v>0</v>
      </c>
      <c r="K24" s="55">
        <v>1</v>
      </c>
      <c r="L24" s="55">
        <v>0</v>
      </c>
      <c r="M24" s="55">
        <v>1</v>
      </c>
      <c r="N24" s="55">
        <v>0</v>
      </c>
      <c r="O24" s="55">
        <v>1</v>
      </c>
      <c r="P24" s="55">
        <v>0</v>
      </c>
      <c r="Q24" s="8"/>
      <c r="R24" s="8"/>
      <c r="S24" s="8"/>
      <c r="T24" s="8"/>
      <c r="U24" s="8"/>
      <c r="V24" s="8"/>
      <c r="W24" s="8"/>
      <c r="X24" s="59">
        <f t="shared" si="2"/>
        <v>5</v>
      </c>
      <c r="Y24" s="60">
        <f t="shared" si="3"/>
        <v>0.38461538461538464</v>
      </c>
      <c r="Z24" s="61">
        <v>2</v>
      </c>
      <c r="AA24" s="61">
        <v>3</v>
      </c>
      <c r="AB24" s="62" t="str">
        <f t="shared" si="4"/>
        <v>понизил</v>
      </c>
      <c r="AC24" s="44">
        <f t="shared" si="5"/>
        <v>-1</v>
      </c>
      <c r="AD24" s="43"/>
      <c r="AE24" s="19" t="str">
        <f t="shared" si="0"/>
        <v xml:space="preserve">Фамилия </v>
      </c>
      <c r="AF24" s="20">
        <f t="shared" si="1"/>
        <v>0.76923076923076927</v>
      </c>
      <c r="AG24" s="19"/>
      <c r="AH24" s="19"/>
      <c r="AI24" s="34"/>
      <c r="AJ24" s="34"/>
      <c r="AK24" s="34"/>
      <c r="AL24" s="34"/>
      <c r="AM24" s="34"/>
      <c r="AN24" s="34"/>
    </row>
    <row r="25" spans="1:40" ht="15.75" x14ac:dyDescent="0.25">
      <c r="A25" s="48" t="s">
        <v>16</v>
      </c>
      <c r="B25" s="85">
        <v>16</v>
      </c>
      <c r="C25" s="56">
        <v>70056</v>
      </c>
      <c r="D25" s="55">
        <v>0</v>
      </c>
      <c r="E25" s="55">
        <v>1</v>
      </c>
      <c r="F25" s="55">
        <v>1</v>
      </c>
      <c r="G25" s="55">
        <v>0</v>
      </c>
      <c r="H25" s="55">
        <v>1</v>
      </c>
      <c r="I25" s="55">
        <v>1</v>
      </c>
      <c r="J25" s="55">
        <v>1</v>
      </c>
      <c r="K25" s="55">
        <v>1</v>
      </c>
      <c r="L25" s="55">
        <v>1</v>
      </c>
      <c r="M25" s="55">
        <v>1</v>
      </c>
      <c r="N25" s="55">
        <v>0</v>
      </c>
      <c r="O25" s="55">
        <v>1</v>
      </c>
      <c r="P25" s="55">
        <v>1</v>
      </c>
      <c r="Q25" s="8"/>
      <c r="R25" s="8"/>
      <c r="S25" s="8"/>
      <c r="T25" s="8"/>
      <c r="U25" s="8"/>
      <c r="V25" s="8"/>
      <c r="W25" s="8"/>
      <c r="X25" s="59">
        <f t="shared" si="2"/>
        <v>10</v>
      </c>
      <c r="Y25" s="60">
        <f t="shared" si="3"/>
        <v>0.76923076923076927</v>
      </c>
      <c r="Z25" s="61">
        <v>4</v>
      </c>
      <c r="AA25" s="61">
        <v>4</v>
      </c>
      <c r="AB25" s="62" t="str">
        <f t="shared" si="4"/>
        <v>подтвердил</v>
      </c>
      <c r="AC25" s="44">
        <f t="shared" si="5"/>
        <v>0</v>
      </c>
      <c r="AD25" s="43"/>
      <c r="AE25" s="19" t="str">
        <f t="shared" si="0"/>
        <v xml:space="preserve">Фамилия </v>
      </c>
      <c r="AF25" s="20">
        <f t="shared" si="1"/>
        <v>0.23076923076923078</v>
      </c>
      <c r="AG25" s="19"/>
      <c r="AH25" s="19"/>
      <c r="AI25" s="34"/>
      <c r="AJ25" s="34"/>
      <c r="AK25" s="34"/>
      <c r="AL25" s="34"/>
      <c r="AM25" s="34"/>
      <c r="AN25" s="34"/>
    </row>
    <row r="26" spans="1:40" ht="15.75" x14ac:dyDescent="0.25">
      <c r="A26" s="48" t="s">
        <v>16</v>
      </c>
      <c r="B26" s="85">
        <v>17</v>
      </c>
      <c r="C26" s="56">
        <v>70057</v>
      </c>
      <c r="D26" s="55">
        <v>0</v>
      </c>
      <c r="E26" s="55">
        <v>0</v>
      </c>
      <c r="F26" s="55">
        <v>0</v>
      </c>
      <c r="G26" s="55">
        <v>0</v>
      </c>
      <c r="H26" s="55">
        <v>1</v>
      </c>
      <c r="I26" s="55">
        <v>1</v>
      </c>
      <c r="J26" s="55">
        <v>0</v>
      </c>
      <c r="K26" s="55">
        <v>0</v>
      </c>
      <c r="L26" s="55">
        <v>0</v>
      </c>
      <c r="M26" s="55">
        <v>1</v>
      </c>
      <c r="N26" s="55">
        <v>0</v>
      </c>
      <c r="O26" s="55">
        <v>0</v>
      </c>
      <c r="P26" s="55">
        <v>0</v>
      </c>
      <c r="Q26" s="8"/>
      <c r="R26" s="8"/>
      <c r="S26" s="8"/>
      <c r="T26" s="8"/>
      <c r="U26" s="8"/>
      <c r="V26" s="8"/>
      <c r="W26" s="8"/>
      <c r="X26" s="59">
        <f t="shared" si="2"/>
        <v>3</v>
      </c>
      <c r="Y26" s="60">
        <f t="shared" si="3"/>
        <v>0.23076923076923078</v>
      </c>
      <c r="Z26" s="61">
        <v>2</v>
      </c>
      <c r="AA26" s="61">
        <v>3</v>
      </c>
      <c r="AB26" s="62" t="str">
        <f t="shared" si="4"/>
        <v>понизил</v>
      </c>
      <c r="AC26" s="44">
        <f t="shared" si="5"/>
        <v>-1</v>
      </c>
      <c r="AD26" s="43"/>
      <c r="AE26" s="19" t="str">
        <f t="shared" si="0"/>
        <v xml:space="preserve">Фамилия </v>
      </c>
      <c r="AF26" s="20">
        <f t="shared" si="1"/>
        <v>0.92307692307692313</v>
      </c>
      <c r="AG26" s="19"/>
      <c r="AH26" s="19"/>
      <c r="AI26" s="34"/>
      <c r="AJ26" s="34"/>
      <c r="AK26" s="34"/>
      <c r="AL26" s="34"/>
      <c r="AM26" s="34"/>
      <c r="AN26" s="34"/>
    </row>
    <row r="27" spans="1:40" ht="15.75" x14ac:dyDescent="0.25">
      <c r="A27" s="48" t="s">
        <v>16</v>
      </c>
      <c r="B27" s="85">
        <v>18</v>
      </c>
      <c r="C27" s="56">
        <v>70058</v>
      </c>
      <c r="D27" s="55">
        <v>1</v>
      </c>
      <c r="E27" s="55">
        <v>1</v>
      </c>
      <c r="F27" s="55">
        <v>1</v>
      </c>
      <c r="G27" s="55">
        <v>1</v>
      </c>
      <c r="H27" s="55">
        <v>1</v>
      </c>
      <c r="I27" s="55">
        <v>1</v>
      </c>
      <c r="J27" s="55">
        <v>1</v>
      </c>
      <c r="K27" s="55">
        <v>1</v>
      </c>
      <c r="L27" s="55">
        <v>1</v>
      </c>
      <c r="M27" s="55">
        <v>1</v>
      </c>
      <c r="N27" s="55">
        <v>1</v>
      </c>
      <c r="O27" s="55">
        <v>1</v>
      </c>
      <c r="P27" s="55">
        <v>0</v>
      </c>
      <c r="Q27" s="8"/>
      <c r="R27" s="8"/>
      <c r="S27" s="8"/>
      <c r="T27" s="8"/>
      <c r="U27" s="8"/>
      <c r="V27" s="8"/>
      <c r="W27" s="8"/>
      <c r="X27" s="59">
        <f t="shared" si="2"/>
        <v>12</v>
      </c>
      <c r="Y27" s="60">
        <f t="shared" si="3"/>
        <v>0.92307692307692313</v>
      </c>
      <c r="Z27" s="61">
        <v>4</v>
      </c>
      <c r="AA27" s="61">
        <v>5</v>
      </c>
      <c r="AB27" s="62" t="str">
        <f t="shared" si="4"/>
        <v>понизил</v>
      </c>
      <c r="AC27" s="44">
        <f t="shared" si="5"/>
        <v>-1</v>
      </c>
      <c r="AD27" s="43"/>
      <c r="AE27" s="19" t="str">
        <f t="shared" si="0"/>
        <v xml:space="preserve">Фамилия </v>
      </c>
      <c r="AF27" s="20">
        <f t="shared" si="1"/>
        <v>0.76923076923076927</v>
      </c>
      <c r="AG27" s="19"/>
      <c r="AH27" s="19"/>
      <c r="AI27" s="34"/>
      <c r="AJ27" s="34"/>
      <c r="AK27" s="34"/>
      <c r="AL27" s="34"/>
      <c r="AM27" s="34"/>
      <c r="AN27" s="34"/>
    </row>
    <row r="28" spans="1:40" ht="15.75" x14ac:dyDescent="0.25">
      <c r="A28" s="48" t="s">
        <v>16</v>
      </c>
      <c r="B28" s="85">
        <v>19</v>
      </c>
      <c r="C28" s="56">
        <v>70059</v>
      </c>
      <c r="D28" s="55">
        <v>0</v>
      </c>
      <c r="E28" s="55">
        <v>1</v>
      </c>
      <c r="F28" s="55">
        <v>0</v>
      </c>
      <c r="G28" s="55">
        <v>1</v>
      </c>
      <c r="H28" s="55">
        <v>1</v>
      </c>
      <c r="I28" s="55">
        <v>1</v>
      </c>
      <c r="J28" s="55">
        <v>0</v>
      </c>
      <c r="K28" s="55">
        <v>1</v>
      </c>
      <c r="L28" s="55">
        <v>1</v>
      </c>
      <c r="M28" s="55">
        <v>1</v>
      </c>
      <c r="N28" s="55">
        <v>1</v>
      </c>
      <c r="O28" s="55">
        <v>1</v>
      </c>
      <c r="P28" s="55">
        <v>1</v>
      </c>
      <c r="Q28" s="8"/>
      <c r="R28" s="8"/>
      <c r="S28" s="8"/>
      <c r="T28" s="8"/>
      <c r="U28" s="8"/>
      <c r="V28" s="8"/>
      <c r="W28" s="8"/>
      <c r="X28" s="59">
        <f t="shared" si="2"/>
        <v>10</v>
      </c>
      <c r="Y28" s="60">
        <f t="shared" si="3"/>
        <v>0.76923076923076927</v>
      </c>
      <c r="Z28" s="61">
        <v>4</v>
      </c>
      <c r="AA28" s="61">
        <v>4</v>
      </c>
      <c r="AB28" s="62" t="str">
        <f t="shared" si="4"/>
        <v>подтвердил</v>
      </c>
      <c r="AC28" s="44">
        <f t="shared" si="5"/>
        <v>0</v>
      </c>
      <c r="AD28" s="43"/>
      <c r="AE28" s="19" t="str">
        <f t="shared" si="0"/>
        <v xml:space="preserve">Фамилия </v>
      </c>
      <c r="AF28" s="20">
        <f t="shared" si="1"/>
        <v>0.69230769230769229</v>
      </c>
      <c r="AG28" s="19"/>
      <c r="AH28" s="19"/>
      <c r="AI28" s="34"/>
      <c r="AJ28" s="34"/>
      <c r="AK28" s="34"/>
      <c r="AL28" s="34"/>
      <c r="AM28" s="34"/>
      <c r="AN28" s="34"/>
    </row>
    <row r="29" spans="1:40" ht="15.75" x14ac:dyDescent="0.25">
      <c r="A29" s="48" t="s">
        <v>16</v>
      </c>
      <c r="B29" s="85">
        <v>20</v>
      </c>
      <c r="C29" s="56">
        <v>70060</v>
      </c>
      <c r="D29" s="55">
        <v>0</v>
      </c>
      <c r="E29" s="55">
        <v>1</v>
      </c>
      <c r="F29" s="55">
        <v>1</v>
      </c>
      <c r="G29" s="55">
        <v>1</v>
      </c>
      <c r="H29" s="55">
        <v>1</v>
      </c>
      <c r="I29" s="55">
        <v>1</v>
      </c>
      <c r="J29" s="55">
        <v>1</v>
      </c>
      <c r="K29" s="55">
        <v>1</v>
      </c>
      <c r="L29" s="55">
        <v>1</v>
      </c>
      <c r="M29" s="55">
        <v>1</v>
      </c>
      <c r="N29" s="55">
        <v>0</v>
      </c>
      <c r="O29" s="55">
        <v>0</v>
      </c>
      <c r="P29" s="55">
        <v>0</v>
      </c>
      <c r="Q29" s="8"/>
      <c r="R29" s="8"/>
      <c r="S29" s="8"/>
      <c r="T29" s="8"/>
      <c r="U29" s="8"/>
      <c r="V29" s="8"/>
      <c r="W29" s="8"/>
      <c r="X29" s="59">
        <f t="shared" si="2"/>
        <v>9</v>
      </c>
      <c r="Y29" s="60">
        <f t="shared" si="3"/>
        <v>0.69230769230769229</v>
      </c>
      <c r="Z29" s="61">
        <v>4</v>
      </c>
      <c r="AA29" s="61">
        <v>3</v>
      </c>
      <c r="AB29" s="62" t="str">
        <f t="shared" si="4"/>
        <v>повысил</v>
      </c>
      <c r="AC29" s="44">
        <f t="shared" si="5"/>
        <v>1</v>
      </c>
      <c r="AD29" s="43"/>
      <c r="AE29" s="19" t="str">
        <f t="shared" si="0"/>
        <v xml:space="preserve">Фамилия </v>
      </c>
      <c r="AF29" s="20">
        <f t="shared" si="1"/>
        <v>0.38461538461538464</v>
      </c>
      <c r="AG29" s="19"/>
      <c r="AH29" s="19"/>
      <c r="AI29" s="34"/>
      <c r="AJ29" s="34"/>
      <c r="AK29" s="34"/>
      <c r="AL29" s="34"/>
      <c r="AM29" s="34"/>
      <c r="AN29" s="34"/>
    </row>
    <row r="30" spans="1:40" ht="15.75" x14ac:dyDescent="0.25">
      <c r="A30" s="48" t="s">
        <v>16</v>
      </c>
      <c r="B30" s="85">
        <v>21</v>
      </c>
      <c r="C30" s="56">
        <v>70061</v>
      </c>
      <c r="D30" s="55">
        <v>0</v>
      </c>
      <c r="E30" s="55">
        <v>1</v>
      </c>
      <c r="F30" s="55">
        <v>0</v>
      </c>
      <c r="G30" s="55">
        <v>0</v>
      </c>
      <c r="H30" s="55">
        <v>1</v>
      </c>
      <c r="I30" s="55">
        <v>1</v>
      </c>
      <c r="J30" s="55">
        <v>0</v>
      </c>
      <c r="K30" s="55">
        <v>1</v>
      </c>
      <c r="L30" s="55">
        <v>0</v>
      </c>
      <c r="M30" s="55">
        <v>1</v>
      </c>
      <c r="N30" s="55">
        <v>0</v>
      </c>
      <c r="O30" s="55">
        <v>0</v>
      </c>
      <c r="P30" s="55">
        <v>0</v>
      </c>
      <c r="Q30" s="8"/>
      <c r="R30" s="8"/>
      <c r="S30" s="8"/>
      <c r="T30" s="8"/>
      <c r="U30" s="8"/>
      <c r="V30" s="8"/>
      <c r="W30" s="8"/>
      <c r="X30" s="59">
        <f t="shared" si="2"/>
        <v>5</v>
      </c>
      <c r="Y30" s="60">
        <f t="shared" si="3"/>
        <v>0.38461538461538464</v>
      </c>
      <c r="Z30" s="61">
        <v>3</v>
      </c>
      <c r="AA30" s="61">
        <v>3</v>
      </c>
      <c r="AB30" s="62" t="str">
        <f t="shared" si="4"/>
        <v>подтвердил</v>
      </c>
      <c r="AC30" s="44">
        <f t="shared" si="5"/>
        <v>0</v>
      </c>
      <c r="AD30" s="43"/>
      <c r="AE30" s="19" t="str">
        <f t="shared" si="0"/>
        <v xml:space="preserve">Фамилия </v>
      </c>
      <c r="AF30" s="20">
        <f t="shared" si="1"/>
        <v>0.61538461538461542</v>
      </c>
      <c r="AG30" s="19"/>
      <c r="AH30" s="19"/>
      <c r="AI30" s="34"/>
      <c r="AJ30" s="34"/>
      <c r="AK30" s="34"/>
      <c r="AL30" s="34"/>
      <c r="AM30" s="34"/>
      <c r="AN30" s="34"/>
    </row>
    <row r="31" spans="1:40" ht="15.75" x14ac:dyDescent="0.25">
      <c r="A31" s="48" t="s">
        <v>16</v>
      </c>
      <c r="B31" s="85">
        <v>22</v>
      </c>
      <c r="C31" s="56">
        <v>70062</v>
      </c>
      <c r="D31" s="55">
        <v>0</v>
      </c>
      <c r="E31" s="55">
        <v>1</v>
      </c>
      <c r="F31" s="55">
        <v>0</v>
      </c>
      <c r="G31" s="55">
        <v>0</v>
      </c>
      <c r="H31" s="55">
        <v>1</v>
      </c>
      <c r="I31" s="55">
        <v>0</v>
      </c>
      <c r="J31" s="55">
        <v>0</v>
      </c>
      <c r="K31" s="55">
        <v>1</v>
      </c>
      <c r="L31" s="55">
        <v>1</v>
      </c>
      <c r="M31" s="55">
        <v>1</v>
      </c>
      <c r="N31" s="55">
        <v>1</v>
      </c>
      <c r="O31" s="55">
        <v>1</v>
      </c>
      <c r="P31" s="55">
        <v>1</v>
      </c>
      <c r="Q31" s="8"/>
      <c r="R31" s="8"/>
      <c r="S31" s="8"/>
      <c r="T31" s="8"/>
      <c r="U31" s="8"/>
      <c r="V31" s="8"/>
      <c r="W31" s="8"/>
      <c r="X31" s="59">
        <f t="shared" si="2"/>
        <v>8</v>
      </c>
      <c r="Y31" s="60">
        <f t="shared" si="3"/>
        <v>0.61538461538461542</v>
      </c>
      <c r="Z31" s="61">
        <v>4</v>
      </c>
      <c r="AA31" s="61">
        <v>4</v>
      </c>
      <c r="AB31" s="62" t="str">
        <f t="shared" si="4"/>
        <v>подтвердил</v>
      </c>
      <c r="AC31" s="44">
        <f t="shared" si="5"/>
        <v>0</v>
      </c>
      <c r="AD31" s="43"/>
      <c r="AE31" s="19" t="str">
        <f t="shared" si="0"/>
        <v xml:space="preserve">Фамилия </v>
      </c>
      <c r="AF31" s="20">
        <f t="shared" si="1"/>
        <v>0.84615384615384615</v>
      </c>
      <c r="AG31" s="19"/>
      <c r="AH31" s="19"/>
      <c r="AI31" s="34"/>
      <c r="AJ31" s="34"/>
      <c r="AK31" s="34"/>
      <c r="AL31" s="34"/>
      <c r="AM31" s="34"/>
      <c r="AN31" s="34"/>
    </row>
    <row r="32" spans="1:40" ht="15.75" x14ac:dyDescent="0.25">
      <c r="A32" s="48" t="s">
        <v>16</v>
      </c>
      <c r="B32" s="85">
        <v>23</v>
      </c>
      <c r="C32" s="56">
        <v>70063</v>
      </c>
      <c r="D32" s="55">
        <v>1</v>
      </c>
      <c r="E32" s="55">
        <v>1</v>
      </c>
      <c r="F32" s="55">
        <v>0</v>
      </c>
      <c r="G32" s="55">
        <v>1</v>
      </c>
      <c r="H32" s="55">
        <v>1</v>
      </c>
      <c r="I32" s="55">
        <v>1</v>
      </c>
      <c r="J32" s="55">
        <v>0</v>
      </c>
      <c r="K32" s="55">
        <v>1</v>
      </c>
      <c r="L32" s="55">
        <v>1</v>
      </c>
      <c r="M32" s="55">
        <v>1</v>
      </c>
      <c r="N32" s="55">
        <v>1</v>
      </c>
      <c r="O32" s="55">
        <v>1</v>
      </c>
      <c r="P32" s="55">
        <v>1</v>
      </c>
      <c r="Q32" s="8"/>
      <c r="R32" s="8"/>
      <c r="S32" s="8"/>
      <c r="T32" s="8"/>
      <c r="U32" s="8"/>
      <c r="V32" s="8"/>
      <c r="W32" s="8"/>
      <c r="X32" s="59">
        <f t="shared" si="2"/>
        <v>11</v>
      </c>
      <c r="Y32" s="60">
        <f t="shared" si="3"/>
        <v>0.84615384615384615</v>
      </c>
      <c r="Z32" s="61">
        <v>5</v>
      </c>
      <c r="AA32" s="61">
        <v>4</v>
      </c>
      <c r="AB32" s="62" t="str">
        <f t="shared" si="4"/>
        <v>повысил</v>
      </c>
      <c r="AC32" s="44">
        <f t="shared" si="5"/>
        <v>1</v>
      </c>
      <c r="AD32" s="43"/>
      <c r="AE32" s="19" t="str">
        <f t="shared" si="0"/>
        <v xml:space="preserve">Фамилия </v>
      </c>
      <c r="AF32" s="20">
        <f t="shared" si="1"/>
        <v>0.69230769230769229</v>
      </c>
      <c r="AG32" s="19"/>
      <c r="AH32" s="19"/>
      <c r="AI32" s="34"/>
      <c r="AJ32" s="34"/>
      <c r="AK32" s="34"/>
      <c r="AL32" s="34"/>
      <c r="AM32" s="34"/>
      <c r="AN32" s="34"/>
    </row>
    <row r="33" spans="1:40" ht="15.75" x14ac:dyDescent="0.25">
      <c r="A33" s="48" t="s">
        <v>16</v>
      </c>
      <c r="B33" s="85">
        <v>24</v>
      </c>
      <c r="C33" s="56">
        <v>70064</v>
      </c>
      <c r="D33" s="55">
        <v>1</v>
      </c>
      <c r="E33" s="55">
        <v>0</v>
      </c>
      <c r="F33" s="55">
        <v>1</v>
      </c>
      <c r="G33" s="55">
        <v>1</v>
      </c>
      <c r="H33" s="55">
        <v>1</v>
      </c>
      <c r="I33" s="55">
        <v>1</v>
      </c>
      <c r="J33" s="55">
        <v>0</v>
      </c>
      <c r="K33" s="55">
        <v>1</v>
      </c>
      <c r="L33" s="55">
        <v>1</v>
      </c>
      <c r="M33" s="55">
        <v>1</v>
      </c>
      <c r="N33" s="55">
        <v>1</v>
      </c>
      <c r="O33" s="55">
        <v>0</v>
      </c>
      <c r="P33" s="55">
        <v>0</v>
      </c>
      <c r="Q33" s="8"/>
      <c r="R33" s="8"/>
      <c r="S33" s="8"/>
      <c r="T33" s="8"/>
      <c r="U33" s="8"/>
      <c r="V33" s="8"/>
      <c r="W33" s="8"/>
      <c r="X33" s="59">
        <f t="shared" si="2"/>
        <v>9</v>
      </c>
      <c r="Y33" s="60">
        <f t="shared" si="3"/>
        <v>0.69230769230769229</v>
      </c>
      <c r="Z33" s="61">
        <v>3</v>
      </c>
      <c r="AA33" s="61">
        <v>3</v>
      </c>
      <c r="AB33" s="62" t="str">
        <f t="shared" si="4"/>
        <v>подтвердил</v>
      </c>
      <c r="AC33" s="44">
        <f t="shared" si="5"/>
        <v>0</v>
      </c>
      <c r="AD33" s="43"/>
      <c r="AE33" s="19" t="str">
        <f t="shared" si="0"/>
        <v xml:space="preserve">Фамилия </v>
      </c>
      <c r="AF33" s="20">
        <f t="shared" si="1"/>
        <v>0.84615384615384615</v>
      </c>
      <c r="AG33" s="19"/>
      <c r="AH33" s="19"/>
      <c r="AI33" s="34"/>
      <c r="AJ33" s="34"/>
      <c r="AK33" s="34"/>
      <c r="AL33" s="34"/>
      <c r="AM33" s="34"/>
      <c r="AN33" s="34"/>
    </row>
    <row r="34" spans="1:40" ht="15.75" x14ac:dyDescent="0.25">
      <c r="A34" s="48" t="s">
        <v>16</v>
      </c>
      <c r="B34" s="85">
        <v>25</v>
      </c>
      <c r="C34" s="56">
        <v>70065</v>
      </c>
      <c r="D34" s="55">
        <v>1</v>
      </c>
      <c r="E34" s="55">
        <v>1</v>
      </c>
      <c r="F34" s="55">
        <v>0</v>
      </c>
      <c r="G34" s="55">
        <v>1</v>
      </c>
      <c r="H34" s="55">
        <v>1</v>
      </c>
      <c r="I34" s="55">
        <v>1</v>
      </c>
      <c r="J34" s="55">
        <v>1</v>
      </c>
      <c r="K34" s="55">
        <v>1</v>
      </c>
      <c r="L34" s="55">
        <v>1</v>
      </c>
      <c r="M34" s="55">
        <v>1</v>
      </c>
      <c r="N34" s="55">
        <v>1</v>
      </c>
      <c r="O34" s="55">
        <v>1</v>
      </c>
      <c r="P34" s="55">
        <v>0</v>
      </c>
      <c r="Q34" s="8"/>
      <c r="R34" s="8"/>
      <c r="S34" s="8"/>
      <c r="T34" s="8"/>
      <c r="U34" s="8"/>
      <c r="V34" s="8"/>
      <c r="W34" s="8"/>
      <c r="X34" s="59">
        <f t="shared" si="2"/>
        <v>11</v>
      </c>
      <c r="Y34" s="60">
        <f t="shared" si="3"/>
        <v>0.84615384615384615</v>
      </c>
      <c r="Z34" s="61">
        <v>4</v>
      </c>
      <c r="AA34" s="61">
        <v>4</v>
      </c>
      <c r="AB34" s="62" t="str">
        <f t="shared" si="4"/>
        <v>подтвердил</v>
      </c>
      <c r="AC34" s="44">
        <f t="shared" si="5"/>
        <v>0</v>
      </c>
      <c r="AD34" s="43"/>
      <c r="AE34" s="19" t="str">
        <f t="shared" si="0"/>
        <v xml:space="preserve">Фамилия </v>
      </c>
      <c r="AF34" s="20">
        <f t="shared" si="1"/>
        <v>0.38461538461538464</v>
      </c>
      <c r="AG34" s="19"/>
      <c r="AH34" s="19"/>
      <c r="AI34" s="34"/>
      <c r="AJ34" s="34"/>
      <c r="AK34" s="34"/>
      <c r="AL34" s="34"/>
      <c r="AM34" s="34"/>
      <c r="AN34" s="34"/>
    </row>
    <row r="35" spans="1:40" ht="15.75" x14ac:dyDescent="0.25">
      <c r="A35" s="48" t="s">
        <v>16</v>
      </c>
      <c r="B35" s="85">
        <v>26</v>
      </c>
      <c r="C35" s="56">
        <v>70066</v>
      </c>
      <c r="D35" s="55">
        <v>0</v>
      </c>
      <c r="E35" s="55">
        <v>1</v>
      </c>
      <c r="F35" s="55">
        <v>0</v>
      </c>
      <c r="G35" s="55">
        <v>1</v>
      </c>
      <c r="H35" s="55">
        <v>0</v>
      </c>
      <c r="I35" s="55">
        <v>1</v>
      </c>
      <c r="J35" s="55">
        <v>0</v>
      </c>
      <c r="K35" s="55">
        <v>1</v>
      </c>
      <c r="L35" s="55">
        <v>0</v>
      </c>
      <c r="M35" s="55">
        <v>1</v>
      </c>
      <c r="N35" s="55">
        <v>0</v>
      </c>
      <c r="O35" s="55">
        <v>0</v>
      </c>
      <c r="P35" s="55">
        <v>0</v>
      </c>
      <c r="Q35" s="8"/>
      <c r="R35" s="8"/>
      <c r="S35" s="8"/>
      <c r="T35" s="8"/>
      <c r="U35" s="8"/>
      <c r="V35" s="8"/>
      <c r="W35" s="8"/>
      <c r="X35" s="59">
        <f t="shared" si="2"/>
        <v>5</v>
      </c>
      <c r="Y35" s="60">
        <f t="shared" si="3"/>
        <v>0.38461538461538464</v>
      </c>
      <c r="Z35" s="61">
        <v>3</v>
      </c>
      <c r="AA35" s="61">
        <v>3</v>
      </c>
      <c r="AB35" s="62" t="str">
        <f t="shared" si="4"/>
        <v>подтвердил</v>
      </c>
      <c r="AC35" s="44">
        <f t="shared" si="5"/>
        <v>0</v>
      </c>
      <c r="AD35" s="43"/>
      <c r="AE35" s="19" t="str">
        <f t="shared" si="0"/>
        <v xml:space="preserve">Фамилия </v>
      </c>
      <c r="AF35" s="20">
        <f t="shared" si="1"/>
        <v>0.76923076923076927</v>
      </c>
      <c r="AG35" s="19"/>
      <c r="AH35" s="19"/>
      <c r="AI35" s="34"/>
      <c r="AJ35" s="34"/>
      <c r="AK35" s="34"/>
      <c r="AL35" s="34"/>
      <c r="AM35" s="34"/>
      <c r="AN35" s="34"/>
    </row>
    <row r="36" spans="1:40" ht="15.75" x14ac:dyDescent="0.25">
      <c r="A36" s="48" t="s">
        <v>16</v>
      </c>
      <c r="B36" s="85">
        <v>27</v>
      </c>
      <c r="C36" s="56">
        <v>70067</v>
      </c>
      <c r="D36" s="55">
        <v>1</v>
      </c>
      <c r="E36" s="55">
        <v>1</v>
      </c>
      <c r="F36" s="55">
        <v>0</v>
      </c>
      <c r="G36" s="55">
        <v>0</v>
      </c>
      <c r="H36" s="55">
        <v>1</v>
      </c>
      <c r="I36" s="55">
        <v>1</v>
      </c>
      <c r="J36" s="55">
        <v>0</v>
      </c>
      <c r="K36" s="55">
        <v>1</v>
      </c>
      <c r="L36" s="55">
        <v>1</v>
      </c>
      <c r="M36" s="55">
        <v>1</v>
      </c>
      <c r="N36" s="55">
        <v>1</v>
      </c>
      <c r="O36" s="55">
        <v>1</v>
      </c>
      <c r="P36" s="55">
        <v>1</v>
      </c>
      <c r="Q36" s="8"/>
      <c r="R36" s="8"/>
      <c r="S36" s="8"/>
      <c r="T36" s="8"/>
      <c r="U36" s="8"/>
      <c r="V36" s="8"/>
      <c r="W36" s="8"/>
      <c r="X36" s="59">
        <f t="shared" si="2"/>
        <v>10</v>
      </c>
      <c r="Y36" s="60">
        <f t="shared" si="3"/>
        <v>0.76923076923076927</v>
      </c>
      <c r="Z36" s="61">
        <v>4</v>
      </c>
      <c r="AA36" s="61">
        <v>4</v>
      </c>
      <c r="AB36" s="62" t="str">
        <f t="shared" si="4"/>
        <v>подтвердил</v>
      </c>
      <c r="AC36" s="44">
        <f t="shared" si="5"/>
        <v>0</v>
      </c>
      <c r="AD36" s="43"/>
      <c r="AE36" s="19" t="str">
        <f t="shared" si="0"/>
        <v xml:space="preserve">Фамилия </v>
      </c>
      <c r="AF36" s="20">
        <f t="shared" si="1"/>
        <v>0</v>
      </c>
      <c r="AG36" s="19"/>
      <c r="AH36" s="19"/>
      <c r="AI36" s="34"/>
      <c r="AJ36" s="34"/>
      <c r="AK36" s="34"/>
      <c r="AL36" s="34"/>
      <c r="AM36" s="34"/>
      <c r="AN36" s="34"/>
    </row>
    <row r="37" spans="1:40" ht="15.75" x14ac:dyDescent="0.25">
      <c r="A37" s="48" t="s">
        <v>16</v>
      </c>
      <c r="B37" s="85">
        <v>28</v>
      </c>
      <c r="C37" s="56">
        <v>70068</v>
      </c>
      <c r="D37" s="55" t="s">
        <v>39</v>
      </c>
      <c r="E37" s="55" t="s">
        <v>39</v>
      </c>
      <c r="F37" s="55" t="s">
        <v>39</v>
      </c>
      <c r="G37" s="55" t="s">
        <v>39</v>
      </c>
      <c r="H37" s="55" t="s">
        <v>39</v>
      </c>
      <c r="I37" s="55" t="s">
        <v>39</v>
      </c>
      <c r="J37" s="55" t="s">
        <v>39</v>
      </c>
      <c r="K37" s="55" t="s">
        <v>39</v>
      </c>
      <c r="L37" s="55" t="s">
        <v>39</v>
      </c>
      <c r="M37" s="55" t="s">
        <v>39</v>
      </c>
      <c r="N37" s="55" t="s">
        <v>39</v>
      </c>
      <c r="O37" s="55" t="s">
        <v>39</v>
      </c>
      <c r="P37" s="55" t="s">
        <v>39</v>
      </c>
      <c r="Q37" s="8" t="s">
        <v>34</v>
      </c>
      <c r="R37" s="8"/>
      <c r="S37" s="8"/>
      <c r="T37" s="8"/>
      <c r="U37" s="8"/>
      <c r="V37" s="8"/>
      <c r="W37" s="8"/>
      <c r="X37" s="59">
        <f t="shared" si="2"/>
        <v>0</v>
      </c>
      <c r="Y37" s="60">
        <f t="shared" si="3"/>
        <v>0</v>
      </c>
      <c r="Z37" s="61"/>
      <c r="AA37" s="61"/>
      <c r="AB37" s="62" t="str">
        <f t="shared" si="4"/>
        <v>подтвердил</v>
      </c>
      <c r="AC37" s="44">
        <f t="shared" si="5"/>
        <v>0</v>
      </c>
      <c r="AD37" s="43"/>
      <c r="AE37" s="19" t="str">
        <f t="shared" si="0"/>
        <v xml:space="preserve">Фамилия </v>
      </c>
      <c r="AF37" s="20">
        <f t="shared" si="1"/>
        <v>0.69230769230769229</v>
      </c>
      <c r="AG37" s="19"/>
      <c r="AH37" s="19"/>
      <c r="AI37" s="34"/>
      <c r="AJ37" s="34"/>
      <c r="AK37" s="34"/>
      <c r="AL37" s="34"/>
      <c r="AM37" s="34"/>
      <c r="AN37" s="34"/>
    </row>
    <row r="38" spans="1:40" ht="15.75" x14ac:dyDescent="0.25">
      <c r="A38" s="48" t="s">
        <v>16</v>
      </c>
      <c r="B38" s="85">
        <v>29</v>
      </c>
      <c r="C38" s="56">
        <v>70069</v>
      </c>
      <c r="D38" s="55">
        <v>0</v>
      </c>
      <c r="E38" s="55">
        <v>1</v>
      </c>
      <c r="F38" s="55">
        <v>0</v>
      </c>
      <c r="G38" s="55">
        <v>1</v>
      </c>
      <c r="H38" s="55">
        <v>1</v>
      </c>
      <c r="I38" s="55">
        <v>1</v>
      </c>
      <c r="J38" s="55">
        <v>0</v>
      </c>
      <c r="K38" s="55">
        <v>1</v>
      </c>
      <c r="L38" s="55">
        <v>1</v>
      </c>
      <c r="M38" s="55">
        <v>1</v>
      </c>
      <c r="N38" s="55">
        <v>1</v>
      </c>
      <c r="O38" s="55">
        <v>1</v>
      </c>
      <c r="P38" s="55">
        <v>0</v>
      </c>
      <c r="Q38" s="8"/>
      <c r="R38" s="8"/>
      <c r="S38" s="8"/>
      <c r="T38" s="8"/>
      <c r="U38" s="8"/>
      <c r="V38" s="8"/>
      <c r="W38" s="8"/>
      <c r="X38" s="59">
        <f t="shared" si="2"/>
        <v>9</v>
      </c>
      <c r="Y38" s="60">
        <f t="shared" si="3"/>
        <v>0.69230769230769229</v>
      </c>
      <c r="Z38" s="61">
        <v>4</v>
      </c>
      <c r="AA38" s="61">
        <v>4</v>
      </c>
      <c r="AB38" s="62" t="str">
        <f t="shared" si="4"/>
        <v>подтвердил</v>
      </c>
      <c r="AC38" s="44">
        <f t="shared" si="5"/>
        <v>0</v>
      </c>
      <c r="AD38" s="43"/>
      <c r="AE38" s="19" t="str">
        <f t="shared" si="0"/>
        <v xml:space="preserve">Фамилия </v>
      </c>
      <c r="AF38" s="20">
        <f t="shared" si="1"/>
        <v>0.53846153846153844</v>
      </c>
      <c r="AG38" s="19"/>
      <c r="AH38" s="19"/>
      <c r="AI38" s="34"/>
      <c r="AJ38" s="34"/>
      <c r="AK38" s="34"/>
      <c r="AL38" s="34"/>
      <c r="AM38" s="34"/>
      <c r="AN38" s="34"/>
    </row>
    <row r="39" spans="1:40" ht="15.75" x14ac:dyDescent="0.25">
      <c r="A39" s="48" t="s">
        <v>16</v>
      </c>
      <c r="B39" s="85">
        <v>30</v>
      </c>
      <c r="C39" s="56">
        <v>70070</v>
      </c>
      <c r="D39" s="55">
        <v>0</v>
      </c>
      <c r="E39" s="55">
        <v>1</v>
      </c>
      <c r="F39" s="55">
        <v>0</v>
      </c>
      <c r="G39" s="55">
        <v>1</v>
      </c>
      <c r="H39" s="55">
        <v>1</v>
      </c>
      <c r="I39" s="55">
        <v>1</v>
      </c>
      <c r="J39" s="55">
        <v>0</v>
      </c>
      <c r="K39" s="55">
        <v>1</v>
      </c>
      <c r="L39" s="55">
        <v>0</v>
      </c>
      <c r="M39" s="55">
        <v>1</v>
      </c>
      <c r="N39" s="55">
        <v>0</v>
      </c>
      <c r="O39" s="55">
        <v>1</v>
      </c>
      <c r="P39" s="55">
        <v>0</v>
      </c>
      <c r="Q39" s="8"/>
      <c r="R39" s="8"/>
      <c r="S39" s="8"/>
      <c r="T39" s="8"/>
      <c r="U39" s="8"/>
      <c r="V39" s="8"/>
      <c r="W39" s="8"/>
      <c r="X39" s="59">
        <f t="shared" si="2"/>
        <v>7</v>
      </c>
      <c r="Y39" s="60">
        <f t="shared" si="3"/>
        <v>0.53846153846153844</v>
      </c>
      <c r="Z39" s="61">
        <v>3</v>
      </c>
      <c r="AA39" s="61">
        <v>3</v>
      </c>
      <c r="AB39" s="62" t="str">
        <f t="shared" si="4"/>
        <v>подтвердил</v>
      </c>
      <c r="AC39" s="44">
        <f t="shared" si="5"/>
        <v>0</v>
      </c>
      <c r="AD39" s="43"/>
      <c r="AE39" s="19" t="str">
        <f t="shared" si="0"/>
        <v xml:space="preserve">Фамилия </v>
      </c>
      <c r="AF39" s="20">
        <f t="shared" si="1"/>
        <v>0.69230769230769229</v>
      </c>
      <c r="AG39" s="19"/>
      <c r="AH39" s="19"/>
      <c r="AI39" s="34"/>
      <c r="AJ39" s="34"/>
      <c r="AK39" s="34"/>
      <c r="AL39" s="34"/>
      <c r="AM39" s="34"/>
      <c r="AN39" s="34"/>
    </row>
    <row r="40" spans="1:40" ht="15.75" x14ac:dyDescent="0.25">
      <c r="A40" s="48" t="s">
        <v>16</v>
      </c>
      <c r="B40" s="85">
        <v>31</v>
      </c>
      <c r="C40" s="56">
        <v>70071</v>
      </c>
      <c r="D40" s="55">
        <v>0</v>
      </c>
      <c r="E40" s="55">
        <v>0</v>
      </c>
      <c r="F40" s="55">
        <v>0</v>
      </c>
      <c r="G40" s="55">
        <v>1</v>
      </c>
      <c r="H40" s="55">
        <v>1</v>
      </c>
      <c r="I40" s="55">
        <v>1</v>
      </c>
      <c r="J40" s="55">
        <v>0</v>
      </c>
      <c r="K40" s="55">
        <v>1</v>
      </c>
      <c r="L40" s="55">
        <v>1</v>
      </c>
      <c r="M40" s="55">
        <v>1</v>
      </c>
      <c r="N40" s="55">
        <v>1</v>
      </c>
      <c r="O40" s="55">
        <v>1</v>
      </c>
      <c r="P40" s="55">
        <v>1</v>
      </c>
      <c r="Q40" s="8"/>
      <c r="R40" s="8"/>
      <c r="S40" s="8"/>
      <c r="T40" s="8"/>
      <c r="U40" s="8"/>
      <c r="V40" s="8"/>
      <c r="W40" s="8"/>
      <c r="X40" s="59">
        <f t="shared" si="2"/>
        <v>9</v>
      </c>
      <c r="Y40" s="60">
        <f t="shared" si="3"/>
        <v>0.69230769230769229</v>
      </c>
      <c r="Z40" s="61">
        <v>4</v>
      </c>
      <c r="AA40" s="61">
        <v>4</v>
      </c>
      <c r="AB40" s="62" t="str">
        <f t="shared" si="4"/>
        <v>подтвердил</v>
      </c>
      <c r="AC40" s="44">
        <f t="shared" si="5"/>
        <v>0</v>
      </c>
      <c r="AD40" s="43"/>
      <c r="AE40" s="19" t="str">
        <f t="shared" si="0"/>
        <v xml:space="preserve">Фамилия </v>
      </c>
      <c r="AF40" s="20">
        <f t="shared" si="1"/>
        <v>0</v>
      </c>
      <c r="AG40" s="19"/>
      <c r="AH40" s="19"/>
      <c r="AI40" s="34"/>
      <c r="AJ40" s="34"/>
      <c r="AK40" s="34"/>
      <c r="AL40" s="34"/>
      <c r="AM40" s="34"/>
      <c r="AN40" s="34"/>
    </row>
    <row r="41" spans="1:40" ht="15.75" x14ac:dyDescent="0.25">
      <c r="A41" s="48" t="s">
        <v>16</v>
      </c>
      <c r="B41" s="48"/>
      <c r="C41" s="4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59">
        <f t="shared" si="2"/>
        <v>0</v>
      </c>
      <c r="Y41" s="60">
        <f t="shared" si="3"/>
        <v>0</v>
      </c>
      <c r="Z41" s="61"/>
      <c r="AA41" s="61"/>
      <c r="AB41" s="62" t="str">
        <f t="shared" si="4"/>
        <v>подтвердил</v>
      </c>
      <c r="AC41" s="44">
        <f t="shared" si="5"/>
        <v>0</v>
      </c>
      <c r="AD41" s="43"/>
      <c r="AE41" s="19" t="str">
        <f t="shared" si="0"/>
        <v xml:space="preserve">Фамилия </v>
      </c>
      <c r="AF41" s="20">
        <f t="shared" si="1"/>
        <v>0</v>
      </c>
      <c r="AG41" s="19"/>
      <c r="AH41" s="19"/>
      <c r="AI41" s="34"/>
      <c r="AJ41" s="34"/>
      <c r="AK41" s="34"/>
      <c r="AL41" s="34"/>
      <c r="AM41" s="34"/>
      <c r="AN41" s="34"/>
    </row>
    <row r="42" spans="1:40" ht="15.75" x14ac:dyDescent="0.25">
      <c r="A42" s="48" t="s">
        <v>16</v>
      </c>
      <c r="B42" s="48"/>
      <c r="C42" s="4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59">
        <f t="shared" si="2"/>
        <v>0</v>
      </c>
      <c r="Y42" s="60">
        <f t="shared" si="3"/>
        <v>0</v>
      </c>
      <c r="Z42" s="61"/>
      <c r="AA42" s="61"/>
      <c r="AB42" s="62" t="str">
        <f t="shared" si="4"/>
        <v>подтвердил</v>
      </c>
      <c r="AC42" s="44">
        <f t="shared" si="5"/>
        <v>0</v>
      </c>
      <c r="AD42" s="43"/>
      <c r="AE42" s="19" t="str">
        <f t="shared" si="0"/>
        <v xml:space="preserve">Фамилия </v>
      </c>
      <c r="AF42" s="20">
        <f t="shared" si="1"/>
        <v>0</v>
      </c>
      <c r="AG42" s="19"/>
      <c r="AH42" s="19"/>
      <c r="AI42" s="34"/>
      <c r="AJ42" s="34"/>
      <c r="AK42" s="34"/>
      <c r="AL42" s="34"/>
      <c r="AM42" s="34"/>
      <c r="AN42" s="34"/>
    </row>
    <row r="43" spans="1:40" ht="15.75" x14ac:dyDescent="0.25">
      <c r="A43" s="48" t="s">
        <v>16</v>
      </c>
      <c r="B43" s="48"/>
      <c r="C43" s="4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59">
        <f t="shared" si="2"/>
        <v>0</v>
      </c>
      <c r="Y43" s="60">
        <f t="shared" si="3"/>
        <v>0</v>
      </c>
      <c r="Z43" s="61"/>
      <c r="AA43" s="61"/>
      <c r="AB43" s="62" t="str">
        <f t="shared" si="4"/>
        <v>подтвердил</v>
      </c>
      <c r="AC43" s="44">
        <f t="shared" si="5"/>
        <v>0</v>
      </c>
      <c r="AD43" s="43"/>
      <c r="AE43" s="19" t="str">
        <f t="shared" si="0"/>
        <v xml:space="preserve">Фамилия </v>
      </c>
      <c r="AF43" s="20">
        <f t="shared" si="1"/>
        <v>0</v>
      </c>
      <c r="AG43" s="19"/>
      <c r="AH43" s="19"/>
      <c r="AI43" s="34"/>
      <c r="AJ43" s="34"/>
      <c r="AK43" s="34"/>
      <c r="AL43" s="34"/>
      <c r="AM43" s="34"/>
      <c r="AN43" s="34"/>
    </row>
    <row r="44" spans="1:40" ht="15.75" x14ac:dyDescent="0.25">
      <c r="A44" s="48" t="s">
        <v>16</v>
      </c>
      <c r="B44" s="48"/>
      <c r="C44" s="4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59">
        <f t="shared" si="2"/>
        <v>0</v>
      </c>
      <c r="Y44" s="60">
        <f t="shared" si="3"/>
        <v>0</v>
      </c>
      <c r="Z44" s="61"/>
      <c r="AA44" s="61"/>
      <c r="AB44" s="62" t="str">
        <f t="shared" si="4"/>
        <v>подтвердил</v>
      </c>
      <c r="AC44" s="44">
        <f t="shared" si="5"/>
        <v>0</v>
      </c>
      <c r="AD44" s="43"/>
      <c r="AE44" s="19" t="str">
        <f t="shared" si="0"/>
        <v xml:space="preserve">Фамилия </v>
      </c>
      <c r="AF44" s="20">
        <f t="shared" si="1"/>
        <v>0</v>
      </c>
      <c r="AG44" s="19"/>
      <c r="AH44" s="19"/>
      <c r="AI44" s="34"/>
      <c r="AJ44" s="34"/>
      <c r="AK44" s="34"/>
      <c r="AL44" s="34"/>
      <c r="AM44" s="34"/>
      <c r="AN44" s="34"/>
    </row>
    <row r="45" spans="1:40" ht="15.75" x14ac:dyDescent="0.25">
      <c r="A45" s="48" t="s">
        <v>16</v>
      </c>
      <c r="B45" s="48"/>
      <c r="C45" s="4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59">
        <f t="shared" si="2"/>
        <v>0</v>
      </c>
      <c r="Y45" s="60">
        <f t="shared" si="3"/>
        <v>0</v>
      </c>
      <c r="Z45" s="61"/>
      <c r="AA45" s="61"/>
      <c r="AB45" s="62" t="str">
        <f t="shared" si="4"/>
        <v>подтвердил</v>
      </c>
      <c r="AC45" s="44">
        <f t="shared" si="5"/>
        <v>0</v>
      </c>
      <c r="AD45" s="45"/>
      <c r="AE45" s="19" t="str">
        <f t="shared" si="0"/>
        <v xml:space="preserve">Фамилия </v>
      </c>
      <c r="AF45" s="20">
        <f t="shared" si="1"/>
        <v>0</v>
      </c>
      <c r="AG45" s="19"/>
      <c r="AH45" s="19"/>
    </row>
    <row r="46" spans="1:40" ht="15.75" x14ac:dyDescent="0.25">
      <c r="A46" s="48" t="s">
        <v>16</v>
      </c>
      <c r="B46" s="48"/>
      <c r="C46" s="4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59">
        <f t="shared" si="2"/>
        <v>0</v>
      </c>
      <c r="Y46" s="60">
        <f t="shared" si="3"/>
        <v>0</v>
      </c>
      <c r="Z46" s="61"/>
      <c r="AA46" s="61"/>
      <c r="AB46" s="62" t="str">
        <f t="shared" si="4"/>
        <v>подтвердил</v>
      </c>
      <c r="AC46" s="44">
        <f t="shared" si="5"/>
        <v>0</v>
      </c>
      <c r="AD46" s="45"/>
      <c r="AE46" s="19" t="str">
        <f t="shared" si="0"/>
        <v xml:space="preserve">Фамилия </v>
      </c>
      <c r="AF46" s="20">
        <f t="shared" si="1"/>
        <v>0</v>
      </c>
      <c r="AG46" s="19"/>
      <c r="AH46" s="19"/>
    </row>
    <row r="47" spans="1:40" ht="15.75" x14ac:dyDescent="0.25">
      <c r="A47" s="48" t="s">
        <v>16</v>
      </c>
      <c r="B47" s="48"/>
      <c r="C47" s="4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59">
        <f t="shared" si="2"/>
        <v>0</v>
      </c>
      <c r="Y47" s="60">
        <f t="shared" si="3"/>
        <v>0</v>
      </c>
      <c r="Z47" s="61"/>
      <c r="AA47" s="61"/>
      <c r="AB47" s="62" t="str">
        <f t="shared" si="4"/>
        <v>подтвердил</v>
      </c>
      <c r="AC47" s="44">
        <f t="shared" si="5"/>
        <v>0</v>
      </c>
      <c r="AD47" s="45"/>
      <c r="AE47" s="19" t="str">
        <f t="shared" si="0"/>
        <v xml:space="preserve">Фамилия </v>
      </c>
      <c r="AF47" s="20">
        <f t="shared" si="1"/>
        <v>0</v>
      </c>
      <c r="AG47" s="19"/>
      <c r="AH47" s="19"/>
    </row>
    <row r="48" spans="1:40" ht="15.75" x14ac:dyDescent="0.25">
      <c r="A48" s="48" t="s">
        <v>16</v>
      </c>
      <c r="B48" s="48"/>
      <c r="C48" s="4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59">
        <f t="shared" si="2"/>
        <v>0</v>
      </c>
      <c r="Y48" s="60">
        <f t="shared" si="3"/>
        <v>0</v>
      </c>
      <c r="Z48" s="61"/>
      <c r="AA48" s="61"/>
      <c r="AB48" s="62" t="str">
        <f t="shared" si="4"/>
        <v>подтвердил</v>
      </c>
      <c r="AC48" s="44">
        <f t="shared" si="5"/>
        <v>0</v>
      </c>
      <c r="AD48" s="45"/>
      <c r="AE48" s="19"/>
      <c r="AF48" s="20"/>
      <c r="AG48" s="19"/>
      <c r="AH48" s="19"/>
    </row>
    <row r="49" spans="1:32" ht="15.75" x14ac:dyDescent="0.25">
      <c r="A49" s="48" t="s">
        <v>16</v>
      </c>
      <c r="B49" s="48"/>
      <c r="C49" s="4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59">
        <f t="shared" si="2"/>
        <v>0</v>
      </c>
      <c r="Y49" s="60">
        <f t="shared" si="3"/>
        <v>0</v>
      </c>
      <c r="Z49" s="61"/>
      <c r="AA49" s="61"/>
      <c r="AB49" s="62" t="str">
        <f t="shared" si="4"/>
        <v>подтвердил</v>
      </c>
      <c r="AC49" s="44">
        <f t="shared" si="5"/>
        <v>0</v>
      </c>
      <c r="AD49" s="45"/>
      <c r="AF49" s="12"/>
    </row>
    <row r="50" spans="1:32" ht="16.5" thickBot="1" x14ac:dyDescent="0.3">
      <c r="A50" s="139" t="s">
        <v>6</v>
      </c>
      <c r="B50" s="140"/>
      <c r="C50" s="140"/>
      <c r="D50" s="63">
        <f t="shared" ref="D50:W50" si="6">COUNTIF(D10:D49,"1")</f>
        <v>12</v>
      </c>
      <c r="E50" s="63">
        <f t="shared" si="6"/>
        <v>22</v>
      </c>
      <c r="F50" s="63">
        <f t="shared" si="6"/>
        <v>9</v>
      </c>
      <c r="G50" s="63">
        <f t="shared" si="6"/>
        <v>18</v>
      </c>
      <c r="H50" s="63">
        <f t="shared" si="6"/>
        <v>24</v>
      </c>
      <c r="I50" s="63">
        <f t="shared" si="6"/>
        <v>26</v>
      </c>
      <c r="J50" s="63">
        <f t="shared" si="6"/>
        <v>8</v>
      </c>
      <c r="K50" s="63">
        <f t="shared" si="6"/>
        <v>26</v>
      </c>
      <c r="L50" s="63">
        <f t="shared" si="6"/>
        <v>17</v>
      </c>
      <c r="M50" s="63">
        <f t="shared" si="6"/>
        <v>23</v>
      </c>
      <c r="N50" s="63">
        <f t="shared" si="6"/>
        <v>14</v>
      </c>
      <c r="O50" s="63">
        <f t="shared" si="6"/>
        <v>21</v>
      </c>
      <c r="P50" s="63">
        <f t="shared" si="6"/>
        <v>10</v>
      </c>
      <c r="Q50" s="63">
        <f t="shared" si="6"/>
        <v>0</v>
      </c>
      <c r="R50" s="63">
        <f t="shared" si="6"/>
        <v>0</v>
      </c>
      <c r="S50" s="63">
        <f t="shared" si="6"/>
        <v>0</v>
      </c>
      <c r="T50" s="63">
        <f t="shared" si="6"/>
        <v>0</v>
      </c>
      <c r="U50" s="63">
        <f t="shared" si="6"/>
        <v>0</v>
      </c>
      <c r="V50" s="63">
        <f t="shared" si="6"/>
        <v>0</v>
      </c>
      <c r="W50" s="63">
        <f t="shared" si="6"/>
        <v>0</v>
      </c>
      <c r="X50" s="141"/>
      <c r="Y50" s="142"/>
      <c r="Z50" s="64"/>
      <c r="AA50" s="64"/>
      <c r="AB50" s="65"/>
      <c r="AC50" s="46"/>
      <c r="AD50" s="45"/>
    </row>
    <row r="51" spans="1:32" x14ac:dyDescent="0.25">
      <c r="D51" s="28">
        <f>D50/'Анализ 7Б'!$I$5</f>
        <v>0.92307692307692313</v>
      </c>
      <c r="E51" s="28">
        <f>E50/'Анализ 7Б'!$I$5</f>
        <v>1.6923076923076923</v>
      </c>
      <c r="F51" s="28">
        <f>F50/'Анализ 7Б'!$I$5</f>
        <v>0.69230769230769229</v>
      </c>
      <c r="G51" s="28">
        <f>G50/'Анализ 7Б'!$I$5</f>
        <v>1.3846153846153846</v>
      </c>
      <c r="H51" s="28">
        <f>H50/'Анализ 7Б'!$I$5</f>
        <v>1.8461538461538463</v>
      </c>
      <c r="I51" s="28">
        <f>I50/'Анализ 7Б'!$I$5</f>
        <v>2</v>
      </c>
      <c r="J51" s="28">
        <f>J50/'Анализ 7Б'!$I$5</f>
        <v>0.61538461538461542</v>
      </c>
      <c r="K51" s="28">
        <f>K50/'Анализ 7Б'!$I$5</f>
        <v>2</v>
      </c>
      <c r="L51" s="28">
        <f>L50/'Анализ 7Б'!$I$5</f>
        <v>1.3076923076923077</v>
      </c>
      <c r="M51" s="28">
        <f>M50/'Анализ 7Б'!$I$5</f>
        <v>1.7692307692307692</v>
      </c>
      <c r="N51" s="28">
        <f>N50/'Анализ 7Б'!$I$5</f>
        <v>1.0769230769230769</v>
      </c>
      <c r="O51" s="28">
        <f>O50/'Анализ 7Б'!$I$5</f>
        <v>1.6153846153846154</v>
      </c>
      <c r="P51" s="28">
        <f>P50/'Анализ 7Б'!$I$5</f>
        <v>0.76923076923076927</v>
      </c>
      <c r="Q51" s="28">
        <f>Q50/'Анализ 7Б'!$I$5</f>
        <v>0</v>
      </c>
      <c r="R51" s="28">
        <f>R50/'Анализ 7Б'!$I$5</f>
        <v>0</v>
      </c>
      <c r="S51" s="28">
        <f>S50/'Анализ 7Б'!$I$5</f>
        <v>0</v>
      </c>
      <c r="T51" s="28">
        <f>T50/'Анализ 7Б'!$I$5</f>
        <v>0</v>
      </c>
      <c r="U51" s="28">
        <f>U50/'Анализ 7Б'!$I$5</f>
        <v>0</v>
      </c>
      <c r="V51" s="28">
        <f>V50/'Анализ 7Б'!$I$5</f>
        <v>0</v>
      </c>
      <c r="W51" s="28">
        <f>W50/'Анализ 7Б'!$I$5</f>
        <v>0</v>
      </c>
      <c r="AC51" s="19" t="s">
        <v>29</v>
      </c>
      <c r="AD51" s="19" t="s">
        <v>30</v>
      </c>
      <c r="AE51" s="19" t="s">
        <v>31</v>
      </c>
    </row>
    <row r="52" spans="1:32" x14ac:dyDescent="0.25">
      <c r="AC52" s="19">
        <f>COUNTIF(AB10:AB49,"подтвердил")</f>
        <v>31</v>
      </c>
      <c r="AD52" s="19">
        <f>COUNTIF(AB10:AB49,"понизил")</f>
        <v>7</v>
      </c>
      <c r="AE52" s="19">
        <f>COUNTIF(AB10:AB49,"повысил")</f>
        <v>2</v>
      </c>
    </row>
  </sheetData>
  <mergeCells count="4">
    <mergeCell ref="A50:C50"/>
    <mergeCell ref="D2:X4"/>
    <mergeCell ref="F6:R7"/>
    <mergeCell ref="X50:Y50"/>
  </mergeCells>
  <conditionalFormatting sqref="AC10:AC49">
    <cfRule type="cellIs" dxfId="24" priority="6" operator="lessThanOrEqual">
      <formula>-2</formula>
    </cfRule>
  </conditionalFormatting>
  <conditionalFormatting sqref="AB10:AB49">
    <cfRule type="containsText" dxfId="23" priority="1" operator="containsText" text="подтвердил">
      <formula>NOT(ISERROR(SEARCH("подтвердил",AB10)))</formula>
    </cfRule>
    <cfRule type="containsText" dxfId="22" priority="2" operator="containsText" text="подтвердил">
      <formula>NOT(ISERROR(SEARCH("подтвердил",AB10)))</formula>
    </cfRule>
    <cfRule type="containsText" dxfId="21" priority="3" operator="containsText" text="повысил">
      <formula>NOT(ISERROR(SEARCH("повысил",AB10)))</formula>
    </cfRule>
    <cfRule type="containsText" dxfId="20" priority="4" operator="containsText" text="понизил">
      <formula>NOT(ISERROR(SEARCH("понизил",AB10)))</formula>
    </cfRule>
    <cfRule type="containsText" dxfId="19" priority="5" operator="containsText" text="потвердил">
      <formula>NOT(ISERROR(SEARCH("потвердил",AB10)))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B4C-D6F3-4E3C-91DF-87C8A822D1DB}">
  <dimension ref="A1:AC33"/>
  <sheetViews>
    <sheetView topLeftCell="A22" zoomScale="85" zoomScaleNormal="85" workbookViewId="0">
      <selection activeCell="P6" sqref="P6"/>
    </sheetView>
  </sheetViews>
  <sheetFormatPr defaultRowHeight="15" x14ac:dyDescent="0.25"/>
  <cols>
    <col min="5" max="12" width="7.7109375" customWidth="1"/>
    <col min="13" max="13" width="10.85546875" customWidth="1"/>
    <col min="14" max="24" width="7.7109375" customWidth="1"/>
    <col min="27" max="27" width="5.85546875" customWidth="1"/>
    <col min="28" max="28" width="4.85546875" customWidth="1"/>
    <col min="29" max="29" width="5" customWidth="1"/>
    <col min="30" max="30" width="4.85546875" customWidth="1"/>
    <col min="31" max="31" width="5.140625" customWidth="1"/>
    <col min="32" max="32" width="4.85546875" customWidth="1"/>
    <col min="33" max="33" width="5" customWidth="1"/>
    <col min="34" max="34" width="5.140625" customWidth="1"/>
    <col min="35" max="36" width="4.85546875" customWidth="1"/>
    <col min="37" max="37" width="5.42578125" customWidth="1"/>
    <col min="38" max="38" width="4.42578125" customWidth="1"/>
    <col min="39" max="39" width="5.42578125" customWidth="1"/>
    <col min="40" max="40" width="5.28515625" customWidth="1"/>
    <col min="41" max="42" width="6.28515625" customWidth="1"/>
    <col min="43" max="43" width="7.7109375" customWidth="1"/>
    <col min="44" max="44" width="5.85546875" customWidth="1"/>
    <col min="45" max="45" width="5.42578125" customWidth="1"/>
    <col min="46" max="46" width="5.85546875" customWidth="1"/>
    <col min="47" max="47" width="6.7109375" customWidth="1"/>
    <col min="48" max="48" width="8.28515625" customWidth="1"/>
  </cols>
  <sheetData>
    <row r="1" spans="1:29" ht="16.5" thickBot="1" x14ac:dyDescent="0.3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1"/>
      <c r="Z1" s="1"/>
      <c r="AA1" s="1"/>
      <c r="AB1" s="1"/>
      <c r="AC1" s="1"/>
    </row>
    <row r="2" spans="1:29" ht="21" thickBot="1" x14ac:dyDescent="0.35">
      <c r="A2" s="166" t="s">
        <v>17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8"/>
    </row>
    <row r="3" spans="1:29" ht="21" x14ac:dyDescent="0.35">
      <c r="C3" s="111" t="s">
        <v>36</v>
      </c>
      <c r="D3" s="111"/>
      <c r="E3" s="111"/>
      <c r="F3" s="112"/>
      <c r="G3" s="66"/>
      <c r="H3" s="6"/>
      <c r="I3" s="169"/>
      <c r="J3" s="169"/>
      <c r="M3" s="9">
        <v>2020</v>
      </c>
      <c r="O3" s="170" t="s">
        <v>0</v>
      </c>
      <c r="P3" s="159"/>
      <c r="Q3" s="159"/>
      <c r="R3" s="159"/>
      <c r="S3" s="159"/>
      <c r="T3" s="159"/>
      <c r="U3" s="159"/>
      <c r="V3" s="159"/>
      <c r="W3" s="159"/>
      <c r="X3" s="171"/>
    </row>
    <row r="4" spans="1:29" ht="15.75" x14ac:dyDescent="0.25">
      <c r="A4" s="175" t="s">
        <v>1</v>
      </c>
      <c r="B4" s="176"/>
      <c r="C4" s="176"/>
      <c r="D4" s="176"/>
      <c r="E4" s="176"/>
      <c r="F4" s="176"/>
      <c r="G4" s="107" t="s">
        <v>10</v>
      </c>
      <c r="H4" s="107"/>
      <c r="I4" s="107"/>
      <c r="J4" s="107"/>
      <c r="K4" s="108"/>
      <c r="L4" s="108"/>
      <c r="M4" s="108"/>
      <c r="N4" s="108"/>
      <c r="O4" s="107"/>
      <c r="P4" s="107"/>
      <c r="Q4" s="107"/>
      <c r="R4" s="109"/>
      <c r="S4" s="109"/>
      <c r="T4" s="109"/>
      <c r="U4" s="109"/>
      <c r="V4" s="109"/>
      <c r="W4" s="109"/>
      <c r="X4" s="110"/>
    </row>
    <row r="5" spans="1:29" ht="19.5" x14ac:dyDescent="0.35">
      <c r="A5" s="67" t="s">
        <v>2</v>
      </c>
      <c r="B5" s="68"/>
      <c r="C5" s="68"/>
      <c r="D5" s="172" t="s">
        <v>13</v>
      </c>
      <c r="E5" s="173"/>
      <c r="F5" s="173"/>
      <c r="G5" s="173"/>
      <c r="H5" s="174"/>
      <c r="I5" s="69">
        <v>13</v>
      </c>
      <c r="J5" s="70"/>
      <c r="K5" s="71"/>
      <c r="L5" s="72"/>
      <c r="M5" s="72"/>
      <c r="N5" s="73"/>
      <c r="O5" s="100"/>
      <c r="P5" s="100"/>
      <c r="Q5" s="100"/>
      <c r="R5" s="100"/>
      <c r="S5" s="100"/>
      <c r="T5" s="100"/>
      <c r="U5" s="100"/>
      <c r="V5" s="100"/>
      <c r="W5" s="100"/>
      <c r="X5" s="101"/>
    </row>
    <row r="6" spans="1:29" ht="31.5" customHeight="1" x14ac:dyDescent="0.25">
      <c r="A6" s="163" t="s">
        <v>3</v>
      </c>
      <c r="B6" s="164"/>
      <c r="C6" s="164" t="s">
        <v>4</v>
      </c>
      <c r="D6" s="164"/>
      <c r="E6" s="165" t="s">
        <v>14</v>
      </c>
      <c r="F6" s="165"/>
      <c r="G6" s="74">
        <v>5</v>
      </c>
      <c r="H6" s="74">
        <v>4</v>
      </c>
      <c r="I6" s="74">
        <v>3</v>
      </c>
      <c r="J6" s="74">
        <v>2</v>
      </c>
      <c r="K6" s="75" t="s">
        <v>11</v>
      </c>
      <c r="L6" s="75" t="s">
        <v>12</v>
      </c>
      <c r="M6" s="15" t="s">
        <v>15</v>
      </c>
      <c r="N6" s="76"/>
      <c r="O6" s="76"/>
      <c r="P6" s="1"/>
      <c r="Q6" s="1"/>
      <c r="R6" s="1"/>
      <c r="S6" s="1"/>
      <c r="T6" s="1"/>
      <c r="U6" s="1"/>
      <c r="V6" s="1"/>
      <c r="W6" s="1"/>
      <c r="X6" s="4"/>
    </row>
    <row r="7" spans="1:29" ht="20.25" x14ac:dyDescent="0.3">
      <c r="A7" s="113" t="s">
        <v>41</v>
      </c>
      <c r="B7" s="113"/>
      <c r="C7" s="114">
        <v>31</v>
      </c>
      <c r="D7" s="114"/>
      <c r="E7" s="162">
        <v>27</v>
      </c>
      <c r="F7" s="162"/>
      <c r="G7" s="40">
        <f>'Поэлементный 7Б'!AA2</f>
        <v>2</v>
      </c>
      <c r="H7" s="40">
        <f>'Поэлементный 7Б'!AA3</f>
        <v>13</v>
      </c>
      <c r="I7" s="40">
        <f>'Поэлементный 7Б'!AA4</f>
        <v>8</v>
      </c>
      <c r="J7" s="40">
        <f>'Поэлементный 7Б'!AA5</f>
        <v>4</v>
      </c>
      <c r="K7" s="77">
        <f>(G7+H7)/E7</f>
        <v>0.55555555555555558</v>
      </c>
      <c r="L7" s="77">
        <f>(G7+H7+I7)/E7</f>
        <v>0.85185185185185186</v>
      </c>
      <c r="M7" s="25">
        <f>J7/E7</f>
        <v>0.14814814814814814</v>
      </c>
      <c r="N7" s="76"/>
      <c r="O7" s="1"/>
      <c r="P7" s="1"/>
      <c r="Q7" s="1"/>
      <c r="R7" s="1"/>
      <c r="S7" s="1"/>
      <c r="T7" s="1"/>
      <c r="U7" s="1"/>
      <c r="V7" s="1"/>
      <c r="W7" s="1"/>
      <c r="X7" s="4"/>
    </row>
    <row r="8" spans="1:29" ht="15.75" x14ac:dyDescent="0.25">
      <c r="A8" s="150" t="s">
        <v>7</v>
      </c>
      <c r="B8" s="151"/>
      <c r="C8" s="151"/>
      <c r="D8" s="151"/>
      <c r="E8" s="152" t="s">
        <v>8</v>
      </c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4"/>
    </row>
    <row r="9" spans="1:29" ht="15.75" x14ac:dyDescent="0.25">
      <c r="A9" s="150"/>
      <c r="B9" s="151"/>
      <c r="C9" s="151"/>
      <c r="D9" s="151"/>
      <c r="E9" s="78">
        <f>'Поэлементный 7Б'!D9</f>
        <v>1</v>
      </c>
      <c r="F9" s="78">
        <f>'Поэлементный 7Б'!E9</f>
        <v>2</v>
      </c>
      <c r="G9" s="78">
        <f>'Поэлементный 7Б'!F9</f>
        <v>3</v>
      </c>
      <c r="H9" s="78">
        <f>'Поэлементный 7Б'!G9</f>
        <v>4</v>
      </c>
      <c r="I9" s="78">
        <f>'Поэлементный 7Б'!H9</f>
        <v>5</v>
      </c>
      <c r="J9" s="78">
        <f>'Поэлементный 7Б'!I9</f>
        <v>6</v>
      </c>
      <c r="K9" s="78">
        <f>'Поэлементный 7Б'!J9</f>
        <v>7</v>
      </c>
      <c r="L9" s="78">
        <f>'Поэлементный 7Б'!K9</f>
        <v>8</v>
      </c>
      <c r="M9" s="78">
        <f>'Поэлементный 7Б'!L9</f>
        <v>9</v>
      </c>
      <c r="N9" s="78">
        <f>'Поэлементный 7Б'!M9</f>
        <v>10</v>
      </c>
      <c r="O9" s="78">
        <f>'Поэлементный 7Б'!N9</f>
        <v>11</v>
      </c>
      <c r="P9" s="78">
        <f>'Поэлементный 7Б'!O9</f>
        <v>12</v>
      </c>
      <c r="Q9" s="78">
        <f>'Поэлементный 7Б'!P9</f>
        <v>13</v>
      </c>
      <c r="R9" s="78">
        <f>'Поэлементный 7Б'!Q9</f>
        <v>14</v>
      </c>
      <c r="S9" s="78">
        <f>'Поэлементный 7Б'!R9</f>
        <v>15</v>
      </c>
      <c r="T9" s="78">
        <f>'Поэлементный 7Б'!S9</f>
        <v>16</v>
      </c>
      <c r="U9" s="78">
        <f>'Поэлементный 7Б'!T9</f>
        <v>17</v>
      </c>
      <c r="V9" s="78">
        <f>'Поэлементный 7Б'!U9</f>
        <v>18</v>
      </c>
      <c r="W9" s="78">
        <f>'Поэлементный 7Б'!V9</f>
        <v>19</v>
      </c>
      <c r="X9" s="78">
        <f>'Поэлементный 7Б'!W9</f>
        <v>20</v>
      </c>
    </row>
    <row r="10" spans="1:29" ht="15.75" x14ac:dyDescent="0.25">
      <c r="A10" s="144" t="str">
        <f>A7</f>
        <v>7 Б</v>
      </c>
      <c r="B10" s="145"/>
      <c r="C10" s="145"/>
      <c r="D10" s="146"/>
      <c r="E10" s="22">
        <f>'Поэлементный 7Б'!D50</f>
        <v>12</v>
      </c>
      <c r="F10" s="22">
        <f>'Поэлементный 7Б'!E50</f>
        <v>22</v>
      </c>
      <c r="G10" s="22">
        <f>'Поэлементный 7Б'!F50</f>
        <v>9</v>
      </c>
      <c r="H10" s="22">
        <f>'Поэлементный 7Б'!G50</f>
        <v>18</v>
      </c>
      <c r="I10" s="22">
        <f>'Поэлементный 7Б'!H50</f>
        <v>24</v>
      </c>
      <c r="J10" s="22">
        <f>'Поэлементный 7Б'!I50</f>
        <v>26</v>
      </c>
      <c r="K10" s="22">
        <f>'Поэлементный 7Б'!J50</f>
        <v>8</v>
      </c>
      <c r="L10" s="22">
        <f>'Поэлементный 7Б'!K50</f>
        <v>26</v>
      </c>
      <c r="M10" s="22">
        <f>'Поэлементный 7Б'!L50</f>
        <v>17</v>
      </c>
      <c r="N10" s="22">
        <f>'Поэлементный 7Б'!M50</f>
        <v>23</v>
      </c>
      <c r="O10" s="22">
        <f>'Поэлементный 7Б'!N50</f>
        <v>14</v>
      </c>
      <c r="P10" s="22">
        <f>'Поэлементный 7Б'!O50</f>
        <v>21</v>
      </c>
      <c r="Q10" s="22">
        <f>'Поэлементный 7Б'!P50</f>
        <v>10</v>
      </c>
      <c r="R10" s="22">
        <f>'Поэлементный 7Б'!Q50</f>
        <v>0</v>
      </c>
      <c r="S10" s="22">
        <f>'Поэлементный 7Б'!R50</f>
        <v>0</v>
      </c>
      <c r="T10" s="22">
        <f>'Поэлементный 7Б'!S50</f>
        <v>0</v>
      </c>
      <c r="U10" s="22">
        <f>'Поэлементный 7Б'!T50</f>
        <v>0</v>
      </c>
      <c r="V10" s="22">
        <f>'Поэлементный 7Б'!U50</f>
        <v>0</v>
      </c>
      <c r="W10" s="22">
        <f>'Поэлементный 7Б'!V50</f>
        <v>0</v>
      </c>
      <c r="X10" s="22">
        <f>'Поэлементный 7Б'!W50</f>
        <v>0</v>
      </c>
    </row>
    <row r="11" spans="1:29" x14ac:dyDescent="0.25">
      <c r="A11" s="147"/>
      <c r="B11" s="148"/>
      <c r="C11" s="148"/>
      <c r="D11" s="149"/>
      <c r="E11" s="79">
        <f t="shared" ref="E11:X11" si="0">E10/$E$7</f>
        <v>0.44444444444444442</v>
      </c>
      <c r="F11" s="79">
        <f t="shared" si="0"/>
        <v>0.81481481481481477</v>
      </c>
      <c r="G11" s="79">
        <f t="shared" si="0"/>
        <v>0.33333333333333331</v>
      </c>
      <c r="H11" s="79">
        <f t="shared" si="0"/>
        <v>0.66666666666666663</v>
      </c>
      <c r="I11" s="79">
        <f t="shared" si="0"/>
        <v>0.88888888888888884</v>
      </c>
      <c r="J11" s="79">
        <f t="shared" si="0"/>
        <v>0.96296296296296291</v>
      </c>
      <c r="K11" s="79">
        <f t="shared" si="0"/>
        <v>0.29629629629629628</v>
      </c>
      <c r="L11" s="79">
        <f t="shared" si="0"/>
        <v>0.96296296296296291</v>
      </c>
      <c r="M11" s="79">
        <f t="shared" si="0"/>
        <v>0.62962962962962965</v>
      </c>
      <c r="N11" s="79">
        <f t="shared" si="0"/>
        <v>0.85185185185185186</v>
      </c>
      <c r="O11" s="79">
        <f t="shared" si="0"/>
        <v>0.51851851851851849</v>
      </c>
      <c r="P11" s="79">
        <f t="shared" si="0"/>
        <v>0.77777777777777779</v>
      </c>
      <c r="Q11" s="79">
        <f t="shared" si="0"/>
        <v>0.37037037037037035</v>
      </c>
      <c r="R11" s="79">
        <f t="shared" si="0"/>
        <v>0</v>
      </c>
      <c r="S11" s="79">
        <f t="shared" si="0"/>
        <v>0</v>
      </c>
      <c r="T11" s="79">
        <f t="shared" si="0"/>
        <v>0</v>
      </c>
      <c r="U11" s="79">
        <f t="shared" si="0"/>
        <v>0</v>
      </c>
      <c r="V11" s="79">
        <f t="shared" si="0"/>
        <v>0</v>
      </c>
      <c r="W11" s="79">
        <f t="shared" si="0"/>
        <v>0</v>
      </c>
      <c r="X11" s="79">
        <f t="shared" si="0"/>
        <v>0</v>
      </c>
    </row>
    <row r="12" spans="1:29" ht="15.75" x14ac:dyDescent="0.25">
      <c r="A12" s="155" t="s">
        <v>22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7"/>
    </row>
    <row r="13" spans="1:29" ht="19.899999999999999" customHeight="1" x14ac:dyDescent="0.25">
      <c r="A13" s="158" t="s">
        <v>9</v>
      </c>
      <c r="B13" s="159"/>
      <c r="C13" s="159"/>
      <c r="D13" s="160"/>
      <c r="E13" s="161" t="s">
        <v>21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spans="1:29" ht="19.899999999999999" customHeight="1" x14ac:dyDescent="0.25">
      <c r="A14" s="130">
        <v>1</v>
      </c>
      <c r="B14" s="130"/>
      <c r="C14" s="130"/>
      <c r="D14" s="130"/>
      <c r="E14" s="177" t="s">
        <v>51</v>
      </c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</row>
    <row r="15" spans="1:29" ht="19.899999999999999" customHeight="1" x14ac:dyDescent="0.25">
      <c r="A15" s="143">
        <v>2</v>
      </c>
      <c r="B15" s="143"/>
      <c r="C15" s="143"/>
      <c r="D15" s="143"/>
      <c r="E15" s="177" t="s">
        <v>52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9" ht="19.899999999999999" customHeight="1" x14ac:dyDescent="0.25">
      <c r="A16" s="143">
        <v>3</v>
      </c>
      <c r="B16" s="143"/>
      <c r="C16" s="143"/>
      <c r="D16" s="143"/>
      <c r="E16" s="177" t="s">
        <v>49</v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 spans="1:24" ht="19.899999999999999" customHeight="1" x14ac:dyDescent="0.25">
      <c r="A17" s="143">
        <v>4</v>
      </c>
      <c r="B17" s="143"/>
      <c r="C17" s="143"/>
      <c r="D17" s="143"/>
      <c r="E17" s="177" t="s">
        <v>51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 spans="1:24" ht="19.899999999999999" customHeight="1" x14ac:dyDescent="0.25">
      <c r="A18" s="143">
        <v>5</v>
      </c>
      <c r="B18" s="143"/>
      <c r="C18" s="143"/>
      <c r="D18" s="143"/>
      <c r="E18" s="178" t="s">
        <v>50</v>
      </c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</row>
    <row r="19" spans="1:24" ht="19.899999999999999" customHeight="1" x14ac:dyDescent="0.25">
      <c r="A19" s="143">
        <v>6</v>
      </c>
      <c r="B19" s="143"/>
      <c r="C19" s="143"/>
      <c r="D19" s="143"/>
      <c r="E19" s="177" t="s">
        <v>53</v>
      </c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24" ht="19.899999999999999" customHeight="1" x14ac:dyDescent="0.25">
      <c r="A20" s="143">
        <v>7</v>
      </c>
      <c r="B20" s="143"/>
      <c r="C20" s="143"/>
      <c r="D20" s="143"/>
      <c r="E20" s="177" t="s">
        <v>54</v>
      </c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spans="1:24" ht="19.899999999999999" customHeight="1" x14ac:dyDescent="0.25">
      <c r="A21" s="143">
        <v>8</v>
      </c>
      <c r="B21" s="143"/>
      <c r="C21" s="143"/>
      <c r="D21" s="143"/>
      <c r="E21" s="177" t="s">
        <v>55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ht="19.899999999999999" customHeight="1" x14ac:dyDescent="0.25">
      <c r="A22" s="143">
        <v>9</v>
      </c>
      <c r="B22" s="143"/>
      <c r="C22" s="143"/>
      <c r="D22" s="143"/>
      <c r="E22" s="177" t="s">
        <v>56</v>
      </c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  <row r="23" spans="1:24" ht="19.899999999999999" customHeight="1" x14ac:dyDescent="0.25">
      <c r="A23" s="143">
        <v>10</v>
      </c>
      <c r="B23" s="143"/>
      <c r="C23" s="143"/>
      <c r="D23" s="143"/>
      <c r="E23" s="178" t="s">
        <v>57</v>
      </c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1:24" ht="19.899999999999999" customHeight="1" x14ac:dyDescent="0.25">
      <c r="A24" s="143">
        <v>11</v>
      </c>
      <c r="B24" s="143"/>
      <c r="C24" s="143"/>
      <c r="D24" s="143"/>
      <c r="E24" s="178" t="s">
        <v>57</v>
      </c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1:24" ht="19.899999999999999" customHeight="1" x14ac:dyDescent="0.25">
      <c r="A25" s="143">
        <v>12</v>
      </c>
      <c r="B25" s="143"/>
      <c r="C25" s="143"/>
      <c r="D25" s="143"/>
      <c r="E25" s="178" t="s">
        <v>58</v>
      </c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9.899999999999999" customHeight="1" x14ac:dyDescent="0.25">
      <c r="A26" s="143">
        <v>13</v>
      </c>
      <c r="B26" s="143"/>
      <c r="C26" s="143"/>
      <c r="D26" s="143"/>
      <c r="E26" s="178" t="s">
        <v>57</v>
      </c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1:24" ht="19.899999999999999" customHeight="1" x14ac:dyDescent="0.25">
      <c r="A27" s="143">
        <v>14</v>
      </c>
      <c r="B27" s="143"/>
      <c r="C27" s="143"/>
      <c r="D27" s="143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spans="1:24" ht="19.899999999999999" customHeight="1" x14ac:dyDescent="0.25">
      <c r="A28" s="143">
        <v>15</v>
      </c>
      <c r="B28" s="143"/>
      <c r="C28" s="143"/>
      <c r="D28" s="143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spans="1:24" ht="19.899999999999999" customHeight="1" x14ac:dyDescent="0.25">
      <c r="A29" s="143">
        <v>16</v>
      </c>
      <c r="B29" s="143"/>
      <c r="C29" s="143"/>
      <c r="D29" s="143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 spans="1:24" ht="19.899999999999999" customHeight="1" x14ac:dyDescent="0.25">
      <c r="A30" s="143">
        <v>17</v>
      </c>
      <c r="B30" s="143"/>
      <c r="C30" s="143"/>
      <c r="D30" s="143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 spans="1:24" ht="19.899999999999999" customHeight="1" x14ac:dyDescent="0.25">
      <c r="A31" s="143">
        <v>18</v>
      </c>
      <c r="B31" s="143"/>
      <c r="C31" s="143"/>
      <c r="D31" s="143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</row>
    <row r="32" spans="1:24" ht="19.899999999999999" customHeight="1" x14ac:dyDescent="0.25">
      <c r="A32" s="143">
        <v>19</v>
      </c>
      <c r="B32" s="143"/>
      <c r="C32" s="143"/>
      <c r="D32" s="143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spans="1:24" ht="19.899999999999999" customHeight="1" x14ac:dyDescent="0.25">
      <c r="A33" s="143">
        <v>20</v>
      </c>
      <c r="B33" s="143"/>
      <c r="C33" s="143"/>
      <c r="D33" s="143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</sheetData>
  <mergeCells count="60">
    <mergeCell ref="A2:X2"/>
    <mergeCell ref="I3:J3"/>
    <mergeCell ref="O3:X3"/>
    <mergeCell ref="O5:X5"/>
    <mergeCell ref="D5:H5"/>
    <mergeCell ref="A4:F4"/>
    <mergeCell ref="G4:X4"/>
    <mergeCell ref="C3:F3"/>
    <mergeCell ref="A7:B7"/>
    <mergeCell ref="C7:D7"/>
    <mergeCell ref="E7:F7"/>
    <mergeCell ref="A6:B6"/>
    <mergeCell ref="C6:D6"/>
    <mergeCell ref="E6:F6"/>
    <mergeCell ref="A10:D11"/>
    <mergeCell ref="A8:D9"/>
    <mergeCell ref="E8:X8"/>
    <mergeCell ref="A14:D14"/>
    <mergeCell ref="E14:X14"/>
    <mergeCell ref="A12:X12"/>
    <mergeCell ref="A13:D13"/>
    <mergeCell ref="E13:X13"/>
    <mergeCell ref="A17:D17"/>
    <mergeCell ref="E17:X17"/>
    <mergeCell ref="A15:D15"/>
    <mergeCell ref="E15:X15"/>
    <mergeCell ref="A16:D16"/>
    <mergeCell ref="E16:X16"/>
    <mergeCell ref="A20:D20"/>
    <mergeCell ref="E20:X20"/>
    <mergeCell ref="A21:D21"/>
    <mergeCell ref="E21:X21"/>
    <mergeCell ref="A18:D18"/>
    <mergeCell ref="E18:X18"/>
    <mergeCell ref="A19:D19"/>
    <mergeCell ref="E19:X19"/>
    <mergeCell ref="A24:D24"/>
    <mergeCell ref="E24:X24"/>
    <mergeCell ref="A22:D22"/>
    <mergeCell ref="E22:X22"/>
    <mergeCell ref="A23:D23"/>
    <mergeCell ref="E23:X23"/>
    <mergeCell ref="A28:D28"/>
    <mergeCell ref="E28:X28"/>
    <mergeCell ref="A29:D29"/>
    <mergeCell ref="E29:X29"/>
    <mergeCell ref="A30:D30"/>
    <mergeCell ref="E30:X30"/>
    <mergeCell ref="A31:D31"/>
    <mergeCell ref="E31:X31"/>
    <mergeCell ref="A32:D32"/>
    <mergeCell ref="E32:X32"/>
    <mergeCell ref="A33:D33"/>
    <mergeCell ref="E33:X33"/>
    <mergeCell ref="A27:D27"/>
    <mergeCell ref="E27:X27"/>
    <mergeCell ref="A25:D25"/>
    <mergeCell ref="E25:X25"/>
    <mergeCell ref="A26:D26"/>
    <mergeCell ref="E26:X26"/>
  </mergeCells>
  <conditionalFormatting sqref="L7">
    <cfRule type="cellIs" dxfId="18" priority="1" operator="lessThan">
      <formula>0.5</formula>
    </cfRule>
  </conditionalFormatting>
  <dataValidations count="2">
    <dataValidation type="list" allowBlank="1" showInputMessage="1" showErrorMessage="1" sqref="A3" xr:uid="{00000000-0002-0000-0100-000001000000}">
      <formula1>$A$1:$A$1</formula1>
    </dataValidation>
    <dataValidation type="list" allowBlank="1" showInputMessage="1" showErrorMessage="1" sqref="O5 H3 K3" xr:uid="{00000000-0002-0000-0100-000000000000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90AD5-3F43-418F-909F-A07BCF6A7096}">
  <dimension ref="A2:AN52"/>
  <sheetViews>
    <sheetView zoomScale="90" zoomScaleNormal="90" workbookViewId="0">
      <selection activeCell="B9" sqref="B9"/>
    </sheetView>
  </sheetViews>
  <sheetFormatPr defaultRowHeight="15" x14ac:dyDescent="0.25"/>
  <cols>
    <col min="1" max="1" width="15.5703125" customWidth="1"/>
    <col min="2" max="2" width="7.42578125" customWidth="1"/>
    <col min="3" max="3" width="10.85546875" customWidth="1"/>
    <col min="4" max="23" width="5.7109375" customWidth="1"/>
    <col min="24" max="24" width="17.5703125" customWidth="1"/>
    <col min="25" max="25" width="12.140625" customWidth="1"/>
    <col min="26" max="26" width="11.42578125" customWidth="1"/>
    <col min="27" max="27" width="12.140625" customWidth="1"/>
    <col min="28" max="28" width="15.7109375" customWidth="1"/>
    <col min="29" max="29" width="12.5703125" customWidth="1"/>
    <col min="30" max="30" width="21.7109375" customWidth="1"/>
  </cols>
  <sheetData>
    <row r="2" spans="1:40" ht="21" x14ac:dyDescent="0.35">
      <c r="D2" s="88" t="s">
        <v>43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Z2" s="41">
        <v>5</v>
      </c>
      <c r="AA2" s="38">
        <f>COUNTIF(Z10:Z49,5)</f>
        <v>0</v>
      </c>
    </row>
    <row r="3" spans="1:40" ht="21" x14ac:dyDescent="0.35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Z3" s="41">
        <v>4</v>
      </c>
      <c r="AA3" s="38">
        <f>COUNTIF(Z10:Z49,4)</f>
        <v>1</v>
      </c>
    </row>
    <row r="4" spans="1:40" ht="21" x14ac:dyDescent="0.35"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Z4" s="41">
        <v>3</v>
      </c>
      <c r="AA4" s="38">
        <f>COUNTIF(Z10:Z51,3)</f>
        <v>21</v>
      </c>
    </row>
    <row r="5" spans="1:40" ht="21.75" thickBot="1" x14ac:dyDescent="0.4">
      <c r="Z5" s="41">
        <v>2</v>
      </c>
      <c r="AA5" s="38">
        <f>COUNTIF(Z10:Z52,2)</f>
        <v>5</v>
      </c>
    </row>
    <row r="6" spans="1:40" ht="29.25" thickBot="1" x14ac:dyDescent="0.5">
      <c r="F6" s="90" t="s">
        <v>18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T6" s="30" t="s">
        <v>20</v>
      </c>
      <c r="U6" s="30"/>
      <c r="V6" s="30"/>
      <c r="W6" s="30"/>
      <c r="X6" s="31">
        <v>13</v>
      </c>
    </row>
    <row r="7" spans="1:40" x14ac:dyDescent="0.25"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9" spans="1:40" ht="56.25" x14ac:dyDescent="0.25">
      <c r="A9" s="57" t="s">
        <v>5</v>
      </c>
      <c r="B9" s="83" t="s">
        <v>40</v>
      </c>
      <c r="C9" s="83" t="s">
        <v>28</v>
      </c>
      <c r="D9" s="58">
        <v>1</v>
      </c>
      <c r="E9" s="58">
        <v>2</v>
      </c>
      <c r="F9" s="58">
        <v>3</v>
      </c>
      <c r="G9" s="58">
        <v>4</v>
      </c>
      <c r="H9" s="58">
        <v>5</v>
      </c>
      <c r="I9" s="58">
        <v>6</v>
      </c>
      <c r="J9" s="58">
        <v>7</v>
      </c>
      <c r="K9" s="58">
        <v>8</v>
      </c>
      <c r="L9" s="58">
        <v>9</v>
      </c>
      <c r="M9" s="58">
        <v>10</v>
      </c>
      <c r="N9" s="58">
        <v>11</v>
      </c>
      <c r="O9" s="58">
        <v>12</v>
      </c>
      <c r="P9" s="58">
        <v>13</v>
      </c>
      <c r="Q9" s="58">
        <v>14</v>
      </c>
      <c r="R9" s="58">
        <v>15</v>
      </c>
      <c r="S9" s="58">
        <v>16</v>
      </c>
      <c r="T9" s="58">
        <v>17</v>
      </c>
      <c r="U9" s="58">
        <v>18</v>
      </c>
      <c r="V9" s="58">
        <v>19</v>
      </c>
      <c r="W9" s="58">
        <v>20</v>
      </c>
      <c r="X9" s="58" t="s">
        <v>37</v>
      </c>
      <c r="Y9" s="58" t="s">
        <v>19</v>
      </c>
      <c r="Z9" s="58" t="s">
        <v>26</v>
      </c>
      <c r="AA9" s="58" t="s">
        <v>27</v>
      </c>
      <c r="AB9" s="58" t="s">
        <v>23</v>
      </c>
      <c r="AC9" s="80" t="s">
        <v>24</v>
      </c>
      <c r="AD9" s="51" t="s">
        <v>25</v>
      </c>
      <c r="AE9" s="19" t="str">
        <f t="shared" ref="AE9:AE47" si="0">A10</f>
        <v xml:space="preserve">Фамилия </v>
      </c>
      <c r="AF9" s="20">
        <f t="shared" ref="AF9:AF47" si="1">Y10</f>
        <v>0.61538461538461542</v>
      </c>
      <c r="AG9" s="19"/>
      <c r="AH9" s="19"/>
      <c r="AI9" s="34"/>
      <c r="AJ9" s="34"/>
      <c r="AK9" s="34"/>
      <c r="AL9" s="34"/>
      <c r="AM9" s="34"/>
      <c r="AN9" s="34"/>
    </row>
    <row r="10" spans="1:40" ht="15.75" x14ac:dyDescent="0.25">
      <c r="A10" s="48" t="s">
        <v>16</v>
      </c>
      <c r="B10" s="85">
        <v>1</v>
      </c>
      <c r="C10" s="45">
        <v>70081</v>
      </c>
      <c r="D10" s="45">
        <v>1</v>
      </c>
      <c r="E10" s="45">
        <v>1</v>
      </c>
      <c r="F10" s="45">
        <v>0</v>
      </c>
      <c r="G10" s="45">
        <v>1</v>
      </c>
      <c r="H10" s="45">
        <v>1</v>
      </c>
      <c r="I10" s="45">
        <v>1</v>
      </c>
      <c r="J10" s="45">
        <v>0</v>
      </c>
      <c r="K10" s="45">
        <v>1</v>
      </c>
      <c r="L10" s="45">
        <v>1</v>
      </c>
      <c r="M10" s="45">
        <v>0</v>
      </c>
      <c r="N10" s="45">
        <v>0</v>
      </c>
      <c r="O10" s="45">
        <v>1</v>
      </c>
      <c r="P10" s="45">
        <v>0</v>
      </c>
      <c r="Q10" s="8"/>
      <c r="R10" s="8"/>
      <c r="S10" s="8"/>
      <c r="T10" s="8"/>
      <c r="U10" s="8"/>
      <c r="V10" s="8"/>
      <c r="W10" s="8"/>
      <c r="X10" s="59">
        <f t="shared" ref="X10:X49" si="2">COUNTIF(D10:W10,"1")</f>
        <v>8</v>
      </c>
      <c r="Y10" s="60">
        <f>X10/$X$6</f>
        <v>0.61538461538461542</v>
      </c>
      <c r="Z10" s="61">
        <v>3</v>
      </c>
      <c r="AA10" s="61">
        <v>4</v>
      </c>
      <c r="AB10" s="62" t="str">
        <f>IF(Z10=AA10,"подтвердил",IF(Z10&gt;AA10,"повысил","понизил"))</f>
        <v>понизил</v>
      </c>
      <c r="AC10" s="44">
        <f t="shared" ref="AC10:AC49" si="3">Z10-AA10</f>
        <v>-1</v>
      </c>
      <c r="AD10" s="43"/>
      <c r="AE10" s="19" t="str">
        <f t="shared" si="0"/>
        <v xml:space="preserve">Фамилия </v>
      </c>
      <c r="AF10" s="20">
        <f t="shared" si="1"/>
        <v>0.23076923076923078</v>
      </c>
      <c r="AG10" s="19"/>
      <c r="AH10" s="19"/>
      <c r="AI10" s="34"/>
      <c r="AJ10" s="34"/>
      <c r="AK10" s="34"/>
      <c r="AL10" s="34"/>
      <c r="AM10" s="34"/>
      <c r="AN10" s="34"/>
    </row>
    <row r="11" spans="1:40" ht="15.75" x14ac:dyDescent="0.25">
      <c r="A11" s="48" t="s">
        <v>16</v>
      </c>
      <c r="B11" s="85">
        <v>2</v>
      </c>
      <c r="C11" s="45">
        <v>70082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1</v>
      </c>
      <c r="J11" s="45">
        <v>0</v>
      </c>
      <c r="K11" s="45">
        <v>0</v>
      </c>
      <c r="L11" s="45">
        <v>0</v>
      </c>
      <c r="M11" s="45">
        <v>1</v>
      </c>
      <c r="N11" s="45">
        <v>0</v>
      </c>
      <c r="O11" s="45">
        <v>1</v>
      </c>
      <c r="P11" s="45">
        <v>0</v>
      </c>
      <c r="Q11" s="8"/>
      <c r="R11" s="8"/>
      <c r="S11" s="8"/>
      <c r="T11" s="8"/>
      <c r="U11" s="8"/>
      <c r="V11" s="8"/>
      <c r="W11" s="8"/>
      <c r="X11" s="59">
        <f t="shared" si="2"/>
        <v>3</v>
      </c>
      <c r="Y11" s="60">
        <f t="shared" ref="Y11:Y49" si="4">X11/$X$6</f>
        <v>0.23076923076923078</v>
      </c>
      <c r="Z11" s="61">
        <v>2</v>
      </c>
      <c r="AA11" s="61">
        <v>3</v>
      </c>
      <c r="AB11" s="62" t="str">
        <f t="shared" ref="AB11:AB49" si="5">IF(Z11=AA11,"подтвердил",IF(Z11&gt;AA11,"повысил","понизил"))</f>
        <v>понизил</v>
      </c>
      <c r="AC11" s="44">
        <f t="shared" si="3"/>
        <v>-1</v>
      </c>
      <c r="AD11" s="43"/>
      <c r="AE11" s="19" t="str">
        <f t="shared" si="0"/>
        <v xml:space="preserve">Фамилия </v>
      </c>
      <c r="AF11" s="20">
        <f t="shared" si="1"/>
        <v>0.46153846153846156</v>
      </c>
      <c r="AG11" s="19"/>
      <c r="AH11" s="19"/>
      <c r="AI11" s="34"/>
      <c r="AJ11" s="34"/>
      <c r="AK11" s="34"/>
      <c r="AL11" s="34"/>
      <c r="AM11" s="34"/>
      <c r="AN11" s="34"/>
    </row>
    <row r="12" spans="1:40" ht="15.75" x14ac:dyDescent="0.25">
      <c r="A12" s="48" t="s">
        <v>16</v>
      </c>
      <c r="B12" s="85">
        <v>3</v>
      </c>
      <c r="C12" s="45">
        <v>70083</v>
      </c>
      <c r="D12" s="45">
        <v>0</v>
      </c>
      <c r="E12" s="45">
        <v>0</v>
      </c>
      <c r="F12" s="45">
        <v>1</v>
      </c>
      <c r="G12" s="45">
        <v>0</v>
      </c>
      <c r="H12" s="45">
        <v>1</v>
      </c>
      <c r="I12" s="45">
        <v>0</v>
      </c>
      <c r="J12" s="45">
        <v>1</v>
      </c>
      <c r="K12" s="45">
        <v>0</v>
      </c>
      <c r="L12" s="45">
        <v>0</v>
      </c>
      <c r="M12" s="45">
        <v>1</v>
      </c>
      <c r="N12" s="45">
        <v>1</v>
      </c>
      <c r="O12" s="45">
        <v>1</v>
      </c>
      <c r="P12" s="45">
        <v>0</v>
      </c>
      <c r="Q12" s="8"/>
      <c r="R12" s="8"/>
      <c r="S12" s="8"/>
      <c r="T12" s="8"/>
      <c r="U12" s="8"/>
      <c r="V12" s="8"/>
      <c r="W12" s="8"/>
      <c r="X12" s="59">
        <f t="shared" si="2"/>
        <v>6</v>
      </c>
      <c r="Y12" s="60">
        <f t="shared" si="4"/>
        <v>0.46153846153846156</v>
      </c>
      <c r="Z12" s="61">
        <v>3</v>
      </c>
      <c r="AA12" s="61">
        <v>3</v>
      </c>
      <c r="AB12" s="62" t="str">
        <f t="shared" si="5"/>
        <v>подтвердил</v>
      </c>
      <c r="AC12" s="44">
        <f t="shared" si="3"/>
        <v>0</v>
      </c>
      <c r="AD12" s="43"/>
      <c r="AE12" s="19" t="str">
        <f t="shared" si="0"/>
        <v xml:space="preserve">Фамилия </v>
      </c>
      <c r="AF12" s="20">
        <f t="shared" si="1"/>
        <v>0.61538461538461542</v>
      </c>
      <c r="AG12" s="19"/>
      <c r="AH12" s="19"/>
      <c r="AI12" s="34"/>
      <c r="AJ12" s="34"/>
      <c r="AK12" s="34"/>
      <c r="AL12" s="34"/>
      <c r="AM12" s="34"/>
      <c r="AN12" s="34"/>
    </row>
    <row r="13" spans="1:40" ht="15.75" x14ac:dyDescent="0.25">
      <c r="A13" s="48" t="s">
        <v>16</v>
      </c>
      <c r="B13" s="85">
        <v>4</v>
      </c>
      <c r="C13" s="45">
        <v>70084</v>
      </c>
      <c r="D13" s="45">
        <v>1</v>
      </c>
      <c r="E13" s="45">
        <v>1</v>
      </c>
      <c r="F13" s="45">
        <v>0</v>
      </c>
      <c r="G13" s="45">
        <v>1</v>
      </c>
      <c r="H13" s="45">
        <v>1</v>
      </c>
      <c r="I13" s="45">
        <v>1</v>
      </c>
      <c r="J13" s="45">
        <v>0</v>
      </c>
      <c r="K13" s="45">
        <v>1</v>
      </c>
      <c r="L13" s="45">
        <v>0</v>
      </c>
      <c r="M13" s="45">
        <v>1</v>
      </c>
      <c r="N13" s="45">
        <v>0</v>
      </c>
      <c r="O13" s="45">
        <v>1</v>
      </c>
      <c r="P13" s="45">
        <v>0</v>
      </c>
      <c r="Q13" s="8"/>
      <c r="R13" s="8"/>
      <c r="S13" s="8"/>
      <c r="T13" s="8"/>
      <c r="U13" s="8"/>
      <c r="V13" s="8"/>
      <c r="W13" s="8"/>
      <c r="X13" s="59">
        <f t="shared" si="2"/>
        <v>8</v>
      </c>
      <c r="Y13" s="60">
        <f t="shared" si="4"/>
        <v>0.61538461538461542</v>
      </c>
      <c r="Z13" s="61">
        <v>3</v>
      </c>
      <c r="AA13" s="61">
        <v>4</v>
      </c>
      <c r="AB13" s="62" t="str">
        <f t="shared" si="5"/>
        <v>понизил</v>
      </c>
      <c r="AC13" s="44">
        <f t="shared" si="3"/>
        <v>-1</v>
      </c>
      <c r="AD13" s="43"/>
      <c r="AE13" s="19" t="str">
        <f t="shared" si="0"/>
        <v xml:space="preserve">Фамилия </v>
      </c>
      <c r="AF13" s="20">
        <f t="shared" si="1"/>
        <v>0.46153846153846156</v>
      </c>
      <c r="AG13" s="19"/>
      <c r="AH13" s="19"/>
      <c r="AI13" s="34"/>
      <c r="AJ13" s="34"/>
      <c r="AK13" s="34"/>
      <c r="AL13" s="34"/>
      <c r="AM13" s="34"/>
      <c r="AN13" s="34"/>
    </row>
    <row r="14" spans="1:40" ht="15.75" x14ac:dyDescent="0.25">
      <c r="A14" s="48" t="s">
        <v>16</v>
      </c>
      <c r="B14" s="85">
        <v>5</v>
      </c>
      <c r="C14" s="45">
        <v>70085</v>
      </c>
      <c r="D14" s="45">
        <v>0</v>
      </c>
      <c r="E14" s="45">
        <v>0</v>
      </c>
      <c r="F14" s="45">
        <v>1</v>
      </c>
      <c r="G14" s="45">
        <v>1</v>
      </c>
      <c r="H14" s="45">
        <v>1</v>
      </c>
      <c r="I14" s="45">
        <v>1</v>
      </c>
      <c r="J14" s="45">
        <v>0</v>
      </c>
      <c r="K14" s="45">
        <v>0</v>
      </c>
      <c r="L14" s="45">
        <v>0</v>
      </c>
      <c r="M14" s="45">
        <v>1</v>
      </c>
      <c r="N14" s="45">
        <v>0</v>
      </c>
      <c r="O14" s="45">
        <v>1</v>
      </c>
      <c r="P14" s="45">
        <v>0</v>
      </c>
      <c r="Q14" s="8"/>
      <c r="R14" s="8"/>
      <c r="S14" s="8"/>
      <c r="T14" s="8"/>
      <c r="U14" s="8"/>
      <c r="V14" s="8"/>
      <c r="W14" s="8"/>
      <c r="X14" s="59">
        <f t="shared" si="2"/>
        <v>6</v>
      </c>
      <c r="Y14" s="60">
        <f t="shared" si="4"/>
        <v>0.46153846153846156</v>
      </c>
      <c r="Z14" s="61">
        <v>3</v>
      </c>
      <c r="AA14" s="61">
        <v>3</v>
      </c>
      <c r="AB14" s="62" t="str">
        <f t="shared" si="5"/>
        <v>подтвердил</v>
      </c>
      <c r="AC14" s="44">
        <f t="shared" si="3"/>
        <v>0</v>
      </c>
      <c r="AD14" s="43"/>
      <c r="AE14" s="19" t="str">
        <f t="shared" si="0"/>
        <v xml:space="preserve">Фамилия </v>
      </c>
      <c r="AF14" s="20">
        <f t="shared" si="1"/>
        <v>0.53846153846153844</v>
      </c>
      <c r="AG14" s="19"/>
      <c r="AH14" s="19"/>
      <c r="AI14" s="34"/>
      <c r="AJ14" s="34"/>
      <c r="AK14" s="34"/>
      <c r="AL14" s="34"/>
      <c r="AM14" s="34"/>
      <c r="AN14" s="34"/>
    </row>
    <row r="15" spans="1:40" ht="15.75" x14ac:dyDescent="0.25">
      <c r="A15" s="48" t="s">
        <v>16</v>
      </c>
      <c r="B15" s="85">
        <v>6</v>
      </c>
      <c r="C15" s="45">
        <v>70086</v>
      </c>
      <c r="D15" s="45">
        <v>0</v>
      </c>
      <c r="E15" s="45">
        <v>0</v>
      </c>
      <c r="F15" s="45">
        <v>0</v>
      </c>
      <c r="G15" s="45">
        <v>0</v>
      </c>
      <c r="H15" s="45">
        <v>1</v>
      </c>
      <c r="I15" s="45">
        <v>0</v>
      </c>
      <c r="J15" s="45">
        <v>1</v>
      </c>
      <c r="K15" s="45">
        <v>1</v>
      </c>
      <c r="L15" s="45">
        <v>1</v>
      </c>
      <c r="M15" s="45">
        <v>1</v>
      </c>
      <c r="N15" s="45">
        <v>0</v>
      </c>
      <c r="O15" s="45">
        <v>1</v>
      </c>
      <c r="P15" s="45">
        <v>1</v>
      </c>
      <c r="Q15" s="8"/>
      <c r="R15" s="8"/>
      <c r="S15" s="8"/>
      <c r="T15" s="8"/>
      <c r="U15" s="8"/>
      <c r="V15" s="8"/>
      <c r="W15" s="8"/>
      <c r="X15" s="59">
        <f t="shared" si="2"/>
        <v>7</v>
      </c>
      <c r="Y15" s="60">
        <f t="shared" si="4"/>
        <v>0.53846153846153844</v>
      </c>
      <c r="Z15" s="61">
        <v>3</v>
      </c>
      <c r="AA15" s="61">
        <v>4</v>
      </c>
      <c r="AB15" s="62" t="str">
        <f t="shared" si="5"/>
        <v>понизил</v>
      </c>
      <c r="AC15" s="44">
        <f t="shared" si="3"/>
        <v>-1</v>
      </c>
      <c r="AD15" s="43"/>
      <c r="AE15" s="19" t="str">
        <f t="shared" si="0"/>
        <v xml:space="preserve">Фамилия </v>
      </c>
      <c r="AF15" s="20">
        <f t="shared" si="1"/>
        <v>0.46153846153846156</v>
      </c>
      <c r="AG15" s="19"/>
      <c r="AH15" s="19"/>
      <c r="AI15" s="34"/>
      <c r="AJ15" s="34"/>
      <c r="AK15" s="34"/>
      <c r="AL15" s="34"/>
      <c r="AM15" s="34"/>
      <c r="AN15" s="34"/>
    </row>
    <row r="16" spans="1:40" ht="15.75" x14ac:dyDescent="0.25">
      <c r="A16" s="48" t="s">
        <v>16</v>
      </c>
      <c r="B16" s="85">
        <v>7</v>
      </c>
      <c r="C16" s="45">
        <v>70087</v>
      </c>
      <c r="D16" s="45">
        <v>0</v>
      </c>
      <c r="E16" s="45">
        <v>0</v>
      </c>
      <c r="F16" s="45">
        <v>0</v>
      </c>
      <c r="G16" s="45">
        <v>1</v>
      </c>
      <c r="H16" s="45">
        <v>1</v>
      </c>
      <c r="I16" s="45">
        <v>1</v>
      </c>
      <c r="J16" s="45">
        <v>1</v>
      </c>
      <c r="K16" s="45">
        <v>0</v>
      </c>
      <c r="L16" s="45">
        <v>0</v>
      </c>
      <c r="M16" s="45">
        <v>1</v>
      </c>
      <c r="N16" s="45">
        <v>0</v>
      </c>
      <c r="O16" s="45">
        <v>1</v>
      </c>
      <c r="P16" s="45">
        <v>0</v>
      </c>
      <c r="Q16" s="8"/>
      <c r="R16" s="8"/>
      <c r="S16" s="8"/>
      <c r="T16" s="8"/>
      <c r="U16" s="8"/>
      <c r="V16" s="8"/>
      <c r="W16" s="8"/>
      <c r="X16" s="59">
        <f t="shared" si="2"/>
        <v>6</v>
      </c>
      <c r="Y16" s="60">
        <f t="shared" si="4"/>
        <v>0.46153846153846156</v>
      </c>
      <c r="Z16" s="61">
        <v>3</v>
      </c>
      <c r="AA16" s="61">
        <v>3</v>
      </c>
      <c r="AB16" s="62" t="str">
        <f t="shared" si="5"/>
        <v>подтвердил</v>
      </c>
      <c r="AC16" s="44">
        <f t="shared" si="3"/>
        <v>0</v>
      </c>
      <c r="AD16" s="43"/>
      <c r="AE16" s="19" t="str">
        <f t="shared" si="0"/>
        <v xml:space="preserve">Фамилия </v>
      </c>
      <c r="AF16" s="20">
        <f t="shared" si="1"/>
        <v>0.53846153846153844</v>
      </c>
      <c r="AG16" s="19"/>
      <c r="AH16" s="19"/>
      <c r="AI16" s="34"/>
      <c r="AJ16" s="34"/>
      <c r="AK16" s="34"/>
      <c r="AL16" s="34"/>
      <c r="AM16" s="34"/>
      <c r="AN16" s="34"/>
    </row>
    <row r="17" spans="1:40" ht="15.75" x14ac:dyDescent="0.25">
      <c r="A17" s="48" t="s">
        <v>16</v>
      </c>
      <c r="B17" s="85">
        <v>8</v>
      </c>
      <c r="C17" s="45">
        <v>70088</v>
      </c>
      <c r="D17" s="45">
        <v>1</v>
      </c>
      <c r="E17" s="45">
        <v>1</v>
      </c>
      <c r="F17" s="45">
        <v>0</v>
      </c>
      <c r="G17" s="45">
        <v>0</v>
      </c>
      <c r="H17" s="45">
        <v>1</v>
      </c>
      <c r="I17" s="45">
        <v>1</v>
      </c>
      <c r="J17" s="45">
        <v>0</v>
      </c>
      <c r="K17" s="45">
        <v>0</v>
      </c>
      <c r="L17" s="45">
        <v>1</v>
      </c>
      <c r="M17" s="45">
        <v>1</v>
      </c>
      <c r="N17" s="45">
        <v>0</v>
      </c>
      <c r="O17" s="45">
        <v>1</v>
      </c>
      <c r="P17" s="45">
        <v>0</v>
      </c>
      <c r="Q17" s="8"/>
      <c r="R17" s="8"/>
      <c r="S17" s="8"/>
      <c r="T17" s="8"/>
      <c r="U17" s="8"/>
      <c r="V17" s="8"/>
      <c r="W17" s="8"/>
      <c r="X17" s="59">
        <f t="shared" si="2"/>
        <v>7</v>
      </c>
      <c r="Y17" s="60">
        <f t="shared" si="4"/>
        <v>0.53846153846153844</v>
      </c>
      <c r="Z17" s="61">
        <v>3</v>
      </c>
      <c r="AA17" s="61">
        <v>3</v>
      </c>
      <c r="AB17" s="62" t="str">
        <f t="shared" si="5"/>
        <v>подтвердил</v>
      </c>
      <c r="AC17" s="44">
        <f t="shared" si="3"/>
        <v>0</v>
      </c>
      <c r="AD17" s="43"/>
      <c r="AE17" s="19" t="str">
        <f t="shared" si="0"/>
        <v xml:space="preserve">Фамилия </v>
      </c>
      <c r="AF17" s="20">
        <f t="shared" si="1"/>
        <v>0.23076923076923078</v>
      </c>
      <c r="AG17" s="19"/>
      <c r="AH17" s="19"/>
      <c r="AI17" s="34"/>
      <c r="AJ17" s="34"/>
      <c r="AK17" s="34"/>
      <c r="AL17" s="34"/>
      <c r="AM17" s="34"/>
      <c r="AN17" s="34"/>
    </row>
    <row r="18" spans="1:40" ht="15.75" x14ac:dyDescent="0.25">
      <c r="A18" s="48" t="s">
        <v>16</v>
      </c>
      <c r="B18" s="85">
        <v>9</v>
      </c>
      <c r="C18" s="45">
        <v>70089</v>
      </c>
      <c r="D18" s="45">
        <v>0</v>
      </c>
      <c r="E18" s="45">
        <v>0</v>
      </c>
      <c r="F18" s="45">
        <v>0</v>
      </c>
      <c r="G18" s="45">
        <v>1</v>
      </c>
      <c r="H18" s="45">
        <v>0</v>
      </c>
      <c r="I18" s="45">
        <v>0</v>
      </c>
      <c r="J18" s="45">
        <v>0</v>
      </c>
      <c r="K18" s="45">
        <v>1</v>
      </c>
      <c r="L18" s="45">
        <v>0</v>
      </c>
      <c r="M18" s="45">
        <v>0</v>
      </c>
      <c r="N18" s="45">
        <v>0</v>
      </c>
      <c r="O18" s="45">
        <v>1</v>
      </c>
      <c r="P18" s="45">
        <v>0</v>
      </c>
      <c r="Q18" s="8"/>
      <c r="R18" s="8"/>
      <c r="S18" s="8"/>
      <c r="T18" s="8"/>
      <c r="U18" s="8"/>
      <c r="V18" s="8"/>
      <c r="W18" s="8"/>
      <c r="X18" s="59">
        <f t="shared" si="2"/>
        <v>3</v>
      </c>
      <c r="Y18" s="60">
        <f t="shared" si="4"/>
        <v>0.23076923076923078</v>
      </c>
      <c r="Z18" s="61">
        <v>2</v>
      </c>
      <c r="AA18" s="61">
        <v>3</v>
      </c>
      <c r="AB18" s="62" t="str">
        <f t="shared" si="5"/>
        <v>понизил</v>
      </c>
      <c r="AC18" s="44">
        <f t="shared" si="3"/>
        <v>-1</v>
      </c>
      <c r="AD18" s="43"/>
      <c r="AE18" s="19" t="str">
        <f t="shared" si="0"/>
        <v xml:space="preserve">Фамилия </v>
      </c>
      <c r="AF18" s="20">
        <f t="shared" si="1"/>
        <v>7.6923076923076927E-2</v>
      </c>
      <c r="AG18" s="19"/>
      <c r="AH18" s="19"/>
      <c r="AI18" s="34"/>
      <c r="AJ18" s="34"/>
      <c r="AK18" s="34"/>
      <c r="AL18" s="34"/>
      <c r="AM18" s="34"/>
      <c r="AN18" s="34"/>
    </row>
    <row r="19" spans="1:40" ht="15.75" x14ac:dyDescent="0.25">
      <c r="A19" s="48" t="s">
        <v>16</v>
      </c>
      <c r="B19" s="85">
        <v>10</v>
      </c>
      <c r="C19" s="45">
        <v>70090</v>
      </c>
      <c r="D19" s="45">
        <v>0</v>
      </c>
      <c r="E19" s="45">
        <v>0</v>
      </c>
      <c r="F19" s="45">
        <v>0</v>
      </c>
      <c r="G19" s="45">
        <v>0</v>
      </c>
      <c r="H19" s="45">
        <v>1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8"/>
      <c r="R19" s="8"/>
      <c r="S19" s="8"/>
      <c r="T19" s="8"/>
      <c r="U19" s="8"/>
      <c r="V19" s="8"/>
      <c r="W19" s="8"/>
      <c r="X19" s="59">
        <f t="shared" si="2"/>
        <v>1</v>
      </c>
      <c r="Y19" s="60">
        <f t="shared" si="4"/>
        <v>7.6923076923076927E-2</v>
      </c>
      <c r="Z19" s="61">
        <v>2</v>
      </c>
      <c r="AA19" s="61">
        <v>3</v>
      </c>
      <c r="AB19" s="62" t="str">
        <f t="shared" si="5"/>
        <v>понизил</v>
      </c>
      <c r="AC19" s="44">
        <f t="shared" si="3"/>
        <v>-1</v>
      </c>
      <c r="AD19" s="43"/>
      <c r="AE19" s="19" t="str">
        <f t="shared" si="0"/>
        <v xml:space="preserve">Фамилия </v>
      </c>
      <c r="AF19" s="20">
        <f t="shared" si="1"/>
        <v>0.61538461538461542</v>
      </c>
      <c r="AG19" s="19"/>
      <c r="AH19" s="19"/>
      <c r="AI19" s="34"/>
      <c r="AJ19" s="34"/>
      <c r="AK19" s="34"/>
      <c r="AL19" s="34"/>
      <c r="AM19" s="34"/>
      <c r="AN19" s="34"/>
    </row>
    <row r="20" spans="1:40" ht="15.75" x14ac:dyDescent="0.25">
      <c r="A20" s="48" t="s">
        <v>16</v>
      </c>
      <c r="B20" s="85">
        <v>11</v>
      </c>
      <c r="C20" s="45">
        <v>70091</v>
      </c>
      <c r="D20" s="45">
        <v>1</v>
      </c>
      <c r="E20" s="45">
        <v>1</v>
      </c>
      <c r="F20" s="45">
        <v>0</v>
      </c>
      <c r="G20" s="45">
        <v>1</v>
      </c>
      <c r="H20" s="45">
        <v>1</v>
      </c>
      <c r="I20" s="45">
        <v>1</v>
      </c>
      <c r="J20" s="45">
        <v>0</v>
      </c>
      <c r="K20" s="45">
        <v>1</v>
      </c>
      <c r="L20" s="45">
        <v>0</v>
      </c>
      <c r="M20" s="45">
        <v>1</v>
      </c>
      <c r="N20" s="45">
        <v>0</v>
      </c>
      <c r="O20" s="45">
        <v>1</v>
      </c>
      <c r="P20" s="45">
        <v>0</v>
      </c>
      <c r="Q20" s="8"/>
      <c r="R20" s="8"/>
      <c r="S20" s="8"/>
      <c r="T20" s="8"/>
      <c r="U20" s="8"/>
      <c r="V20" s="8"/>
      <c r="W20" s="8"/>
      <c r="X20" s="59">
        <f t="shared" si="2"/>
        <v>8</v>
      </c>
      <c r="Y20" s="60">
        <f t="shared" si="4"/>
        <v>0.61538461538461542</v>
      </c>
      <c r="Z20" s="61">
        <v>3</v>
      </c>
      <c r="AA20" s="61">
        <v>4</v>
      </c>
      <c r="AB20" s="62" t="str">
        <f t="shared" si="5"/>
        <v>понизил</v>
      </c>
      <c r="AC20" s="44">
        <f t="shared" si="3"/>
        <v>-1</v>
      </c>
      <c r="AD20" s="43"/>
      <c r="AE20" s="19" t="str">
        <f t="shared" si="0"/>
        <v xml:space="preserve">Фамилия </v>
      </c>
      <c r="AF20" s="20">
        <f t="shared" si="1"/>
        <v>0.46153846153846156</v>
      </c>
      <c r="AG20" s="19"/>
      <c r="AH20" s="19"/>
      <c r="AI20" s="34"/>
      <c r="AJ20" s="34"/>
      <c r="AK20" s="34"/>
      <c r="AL20" s="34"/>
      <c r="AM20" s="34"/>
      <c r="AN20" s="34"/>
    </row>
    <row r="21" spans="1:40" ht="15.75" x14ac:dyDescent="0.25">
      <c r="A21" s="48" t="s">
        <v>16</v>
      </c>
      <c r="B21" s="85">
        <v>12</v>
      </c>
      <c r="C21" s="45">
        <v>70092</v>
      </c>
      <c r="D21" s="45">
        <v>0</v>
      </c>
      <c r="E21" s="45">
        <v>1</v>
      </c>
      <c r="F21" s="45">
        <v>0</v>
      </c>
      <c r="G21" s="45">
        <v>1</v>
      </c>
      <c r="H21" s="45">
        <v>1</v>
      </c>
      <c r="I21" s="45">
        <v>1</v>
      </c>
      <c r="J21" s="45">
        <v>0</v>
      </c>
      <c r="K21" s="45">
        <v>1</v>
      </c>
      <c r="L21" s="45">
        <v>0</v>
      </c>
      <c r="M21" s="45">
        <v>0</v>
      </c>
      <c r="N21" s="45">
        <v>0</v>
      </c>
      <c r="O21" s="45">
        <v>1</v>
      </c>
      <c r="P21" s="45">
        <v>0</v>
      </c>
      <c r="Q21" s="8"/>
      <c r="R21" s="8"/>
      <c r="S21" s="8"/>
      <c r="T21" s="8"/>
      <c r="U21" s="8"/>
      <c r="V21" s="8"/>
      <c r="W21" s="8"/>
      <c r="X21" s="59">
        <f t="shared" si="2"/>
        <v>6</v>
      </c>
      <c r="Y21" s="60">
        <f t="shared" si="4"/>
        <v>0.46153846153846156</v>
      </c>
      <c r="Z21" s="61">
        <v>3</v>
      </c>
      <c r="AA21" s="61">
        <v>3</v>
      </c>
      <c r="AB21" s="62" t="str">
        <f t="shared" si="5"/>
        <v>подтвердил</v>
      </c>
      <c r="AC21" s="44">
        <f t="shared" si="3"/>
        <v>0</v>
      </c>
      <c r="AD21" s="43"/>
      <c r="AE21" s="19" t="str">
        <f t="shared" si="0"/>
        <v xml:space="preserve">Фамилия </v>
      </c>
      <c r="AF21" s="20">
        <f t="shared" si="1"/>
        <v>0.46153846153846156</v>
      </c>
      <c r="AG21" s="19"/>
      <c r="AH21" s="19"/>
      <c r="AI21" s="34"/>
      <c r="AJ21" s="34"/>
      <c r="AK21" s="34"/>
      <c r="AL21" s="34"/>
      <c r="AM21" s="34"/>
      <c r="AN21" s="34"/>
    </row>
    <row r="22" spans="1:40" ht="15.75" x14ac:dyDescent="0.25">
      <c r="A22" s="48" t="s">
        <v>16</v>
      </c>
      <c r="B22" s="85">
        <v>13</v>
      </c>
      <c r="C22" s="45">
        <v>70093</v>
      </c>
      <c r="D22" s="45">
        <v>1</v>
      </c>
      <c r="E22" s="45">
        <v>0</v>
      </c>
      <c r="F22" s="45">
        <v>1</v>
      </c>
      <c r="G22" s="45">
        <v>1</v>
      </c>
      <c r="H22" s="45">
        <v>0</v>
      </c>
      <c r="I22" s="45">
        <v>1</v>
      </c>
      <c r="J22" s="45">
        <v>0</v>
      </c>
      <c r="K22" s="45">
        <v>0</v>
      </c>
      <c r="L22" s="45">
        <v>0</v>
      </c>
      <c r="M22" s="45">
        <v>1</v>
      </c>
      <c r="N22" s="45">
        <v>0</v>
      </c>
      <c r="O22" s="45">
        <v>1</v>
      </c>
      <c r="P22" s="45">
        <v>0</v>
      </c>
      <c r="Q22" s="8"/>
      <c r="R22" s="8"/>
      <c r="S22" s="8"/>
      <c r="T22" s="8"/>
      <c r="U22" s="8"/>
      <c r="V22" s="8"/>
      <c r="W22" s="8"/>
      <c r="X22" s="59">
        <f t="shared" si="2"/>
        <v>6</v>
      </c>
      <c r="Y22" s="60">
        <f t="shared" si="4"/>
        <v>0.46153846153846156</v>
      </c>
      <c r="Z22" s="61">
        <v>3</v>
      </c>
      <c r="AA22" s="61">
        <v>3</v>
      </c>
      <c r="AB22" s="62" t="str">
        <f t="shared" si="5"/>
        <v>подтвердил</v>
      </c>
      <c r="AC22" s="44">
        <f t="shared" si="3"/>
        <v>0</v>
      </c>
      <c r="AD22" s="43"/>
      <c r="AE22" s="19" t="str">
        <f t="shared" si="0"/>
        <v xml:space="preserve">Фамилия </v>
      </c>
      <c r="AF22" s="20">
        <f t="shared" si="1"/>
        <v>0.38461538461538464</v>
      </c>
      <c r="AG22" s="19"/>
      <c r="AH22" s="19"/>
      <c r="AI22" s="34"/>
      <c r="AJ22" s="34"/>
      <c r="AK22" s="34"/>
      <c r="AL22" s="34"/>
      <c r="AM22" s="34"/>
      <c r="AN22" s="34"/>
    </row>
    <row r="23" spans="1:40" ht="15.75" x14ac:dyDescent="0.25">
      <c r="A23" s="48" t="s">
        <v>16</v>
      </c>
      <c r="B23" s="85">
        <v>14</v>
      </c>
      <c r="C23" s="45">
        <v>70094</v>
      </c>
      <c r="D23" s="45">
        <v>1</v>
      </c>
      <c r="E23" s="45">
        <v>1</v>
      </c>
      <c r="F23" s="45">
        <v>1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1</v>
      </c>
      <c r="M23" s="45">
        <v>0</v>
      </c>
      <c r="N23" s="45">
        <v>0</v>
      </c>
      <c r="O23" s="45">
        <v>1</v>
      </c>
      <c r="P23" s="45">
        <v>0</v>
      </c>
      <c r="Q23" s="8"/>
      <c r="R23" s="8"/>
      <c r="S23" s="8"/>
      <c r="T23" s="8"/>
      <c r="U23" s="8"/>
      <c r="V23" s="8"/>
      <c r="W23" s="8"/>
      <c r="X23" s="59">
        <f t="shared" si="2"/>
        <v>5</v>
      </c>
      <c r="Y23" s="60">
        <f t="shared" si="4"/>
        <v>0.38461538461538464</v>
      </c>
      <c r="Z23" s="61">
        <v>3</v>
      </c>
      <c r="AA23" s="61">
        <v>3</v>
      </c>
      <c r="AB23" s="62" t="str">
        <f t="shared" si="5"/>
        <v>подтвердил</v>
      </c>
      <c r="AC23" s="44">
        <f t="shared" si="3"/>
        <v>0</v>
      </c>
      <c r="AD23" s="43"/>
      <c r="AE23" s="19" t="str">
        <f t="shared" si="0"/>
        <v xml:space="preserve">Фамилия </v>
      </c>
      <c r="AF23" s="20">
        <f t="shared" si="1"/>
        <v>7.6923076923076927E-2</v>
      </c>
      <c r="AG23" s="19"/>
      <c r="AH23" s="19"/>
      <c r="AI23" s="34"/>
      <c r="AJ23" s="34"/>
      <c r="AK23" s="34"/>
      <c r="AL23" s="34"/>
      <c r="AM23" s="34"/>
      <c r="AN23" s="34"/>
    </row>
    <row r="24" spans="1:40" ht="15.75" x14ac:dyDescent="0.25">
      <c r="A24" s="48" t="s">
        <v>16</v>
      </c>
      <c r="B24" s="85">
        <v>15</v>
      </c>
      <c r="C24" s="45">
        <v>70095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1</v>
      </c>
      <c r="P24" s="45">
        <v>0</v>
      </c>
      <c r="Q24" s="8"/>
      <c r="R24" s="8"/>
      <c r="S24" s="8"/>
      <c r="T24" s="8"/>
      <c r="U24" s="8"/>
      <c r="V24" s="8"/>
      <c r="W24" s="8"/>
      <c r="X24" s="59">
        <f t="shared" si="2"/>
        <v>1</v>
      </c>
      <c r="Y24" s="60">
        <f t="shared" si="4"/>
        <v>7.6923076923076927E-2</v>
      </c>
      <c r="Z24" s="61">
        <v>2</v>
      </c>
      <c r="AA24" s="61">
        <v>3</v>
      </c>
      <c r="AB24" s="62" t="str">
        <f t="shared" si="5"/>
        <v>понизил</v>
      </c>
      <c r="AC24" s="44">
        <f t="shared" si="3"/>
        <v>-1</v>
      </c>
      <c r="AD24" s="43"/>
      <c r="AE24" s="19" t="str">
        <f t="shared" si="0"/>
        <v xml:space="preserve">Фамилия </v>
      </c>
      <c r="AF24" s="20">
        <f t="shared" si="1"/>
        <v>0.46153846153846156</v>
      </c>
      <c r="AG24" s="19"/>
      <c r="AH24" s="19"/>
      <c r="AI24" s="34"/>
      <c r="AJ24" s="34"/>
      <c r="AK24" s="34"/>
      <c r="AL24" s="34"/>
      <c r="AM24" s="34"/>
      <c r="AN24" s="34"/>
    </row>
    <row r="25" spans="1:40" ht="15.75" x14ac:dyDescent="0.25">
      <c r="A25" s="48" t="s">
        <v>16</v>
      </c>
      <c r="B25" s="85">
        <v>16</v>
      </c>
      <c r="C25" s="45">
        <v>70096</v>
      </c>
      <c r="D25" s="45">
        <v>1</v>
      </c>
      <c r="E25" s="45">
        <v>0</v>
      </c>
      <c r="F25" s="45">
        <v>0</v>
      </c>
      <c r="G25" s="45">
        <v>0</v>
      </c>
      <c r="H25" s="45">
        <v>1</v>
      </c>
      <c r="I25" s="45">
        <v>1</v>
      </c>
      <c r="J25" s="45">
        <v>0</v>
      </c>
      <c r="K25" s="45">
        <v>1</v>
      </c>
      <c r="L25" s="45">
        <v>0</v>
      </c>
      <c r="M25" s="45">
        <v>1</v>
      </c>
      <c r="N25" s="45">
        <v>0</v>
      </c>
      <c r="O25" s="45">
        <v>1</v>
      </c>
      <c r="P25" s="45">
        <v>0</v>
      </c>
      <c r="Q25" s="8"/>
      <c r="R25" s="8"/>
      <c r="S25" s="8"/>
      <c r="T25" s="8"/>
      <c r="U25" s="8"/>
      <c r="V25" s="8"/>
      <c r="W25" s="8"/>
      <c r="X25" s="59">
        <f t="shared" si="2"/>
        <v>6</v>
      </c>
      <c r="Y25" s="60">
        <f t="shared" si="4"/>
        <v>0.46153846153846156</v>
      </c>
      <c r="Z25" s="61">
        <v>3</v>
      </c>
      <c r="AA25" s="61">
        <v>3</v>
      </c>
      <c r="AB25" s="62" t="str">
        <f t="shared" si="5"/>
        <v>подтвердил</v>
      </c>
      <c r="AC25" s="44">
        <f t="shared" si="3"/>
        <v>0</v>
      </c>
      <c r="AD25" s="43"/>
      <c r="AE25" s="19" t="str">
        <f t="shared" si="0"/>
        <v xml:space="preserve">Фамилия </v>
      </c>
      <c r="AF25" s="20">
        <f t="shared" si="1"/>
        <v>0.46153846153846156</v>
      </c>
      <c r="AG25" s="19"/>
      <c r="AH25" s="19"/>
      <c r="AI25" s="34"/>
      <c r="AJ25" s="34"/>
      <c r="AK25" s="34"/>
      <c r="AL25" s="34"/>
      <c r="AM25" s="34"/>
      <c r="AN25" s="34"/>
    </row>
    <row r="26" spans="1:40" ht="15.75" x14ac:dyDescent="0.25">
      <c r="A26" s="48" t="s">
        <v>16</v>
      </c>
      <c r="B26" s="85">
        <v>17</v>
      </c>
      <c r="C26" s="45">
        <v>70097</v>
      </c>
      <c r="D26" s="45">
        <v>1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1</v>
      </c>
      <c r="L26" s="45">
        <v>1</v>
      </c>
      <c r="M26" s="45">
        <v>1</v>
      </c>
      <c r="N26" s="45">
        <v>0</v>
      </c>
      <c r="O26" s="45">
        <v>1</v>
      </c>
      <c r="P26" s="45">
        <v>1</v>
      </c>
      <c r="Q26" s="8"/>
      <c r="R26" s="8"/>
      <c r="S26" s="8"/>
      <c r="T26" s="8"/>
      <c r="U26" s="8"/>
      <c r="V26" s="8"/>
      <c r="W26" s="8"/>
      <c r="X26" s="59">
        <f t="shared" si="2"/>
        <v>6</v>
      </c>
      <c r="Y26" s="60">
        <f t="shared" si="4"/>
        <v>0.46153846153846156</v>
      </c>
      <c r="Z26" s="61">
        <v>3</v>
      </c>
      <c r="AA26" s="61">
        <v>4</v>
      </c>
      <c r="AB26" s="62" t="str">
        <f t="shared" si="5"/>
        <v>понизил</v>
      </c>
      <c r="AC26" s="44">
        <f t="shared" si="3"/>
        <v>-1</v>
      </c>
      <c r="AD26" s="43"/>
      <c r="AE26" s="19" t="str">
        <f t="shared" si="0"/>
        <v xml:space="preserve">Фамилия </v>
      </c>
      <c r="AF26" s="20">
        <f t="shared" si="1"/>
        <v>0.69230769230769229</v>
      </c>
      <c r="AG26" s="19"/>
      <c r="AH26" s="19"/>
      <c r="AI26" s="34"/>
      <c r="AJ26" s="34"/>
      <c r="AK26" s="34"/>
      <c r="AL26" s="34"/>
      <c r="AM26" s="34"/>
      <c r="AN26" s="34"/>
    </row>
    <row r="27" spans="1:40" ht="15.75" x14ac:dyDescent="0.25">
      <c r="A27" s="48" t="s">
        <v>16</v>
      </c>
      <c r="B27" s="85">
        <v>18</v>
      </c>
      <c r="C27" s="45">
        <v>70098</v>
      </c>
      <c r="D27" s="45">
        <v>1</v>
      </c>
      <c r="E27" s="45">
        <v>1</v>
      </c>
      <c r="F27" s="45">
        <v>0</v>
      </c>
      <c r="G27" s="45">
        <v>1</v>
      </c>
      <c r="H27" s="45">
        <v>1</v>
      </c>
      <c r="I27" s="45">
        <v>1</v>
      </c>
      <c r="J27" s="45">
        <v>0</v>
      </c>
      <c r="K27" s="45">
        <v>1</v>
      </c>
      <c r="L27" s="45">
        <v>1</v>
      </c>
      <c r="M27" s="45">
        <v>1</v>
      </c>
      <c r="N27" s="45">
        <v>0</v>
      </c>
      <c r="O27" s="45">
        <v>1</v>
      </c>
      <c r="P27" s="45">
        <v>0</v>
      </c>
      <c r="Q27" s="8"/>
      <c r="R27" s="8"/>
      <c r="S27" s="8"/>
      <c r="T27" s="8"/>
      <c r="U27" s="8"/>
      <c r="V27" s="8"/>
      <c r="W27" s="8"/>
      <c r="X27" s="59">
        <f t="shared" si="2"/>
        <v>9</v>
      </c>
      <c r="Y27" s="60">
        <f t="shared" si="4"/>
        <v>0.69230769230769229</v>
      </c>
      <c r="Z27" s="61">
        <v>3</v>
      </c>
      <c r="AA27" s="61">
        <v>4</v>
      </c>
      <c r="AB27" s="62" t="str">
        <f t="shared" si="5"/>
        <v>понизил</v>
      </c>
      <c r="AC27" s="44">
        <f t="shared" si="3"/>
        <v>-1</v>
      </c>
      <c r="AD27" s="43"/>
      <c r="AE27" s="19" t="str">
        <f t="shared" si="0"/>
        <v xml:space="preserve">Фамилия </v>
      </c>
      <c r="AF27" s="20">
        <f t="shared" si="1"/>
        <v>0.61538461538461542</v>
      </c>
      <c r="AG27" s="19"/>
      <c r="AH27" s="19"/>
      <c r="AI27" s="34"/>
      <c r="AJ27" s="34"/>
      <c r="AK27" s="34"/>
      <c r="AL27" s="34"/>
      <c r="AM27" s="34"/>
      <c r="AN27" s="34"/>
    </row>
    <row r="28" spans="1:40" ht="15.75" x14ac:dyDescent="0.25">
      <c r="A28" s="48" t="s">
        <v>16</v>
      </c>
      <c r="B28" s="85">
        <v>19</v>
      </c>
      <c r="C28" s="45">
        <v>70099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0</v>
      </c>
      <c r="K28" s="45">
        <v>0</v>
      </c>
      <c r="L28" s="45">
        <v>0</v>
      </c>
      <c r="M28" s="45">
        <v>1</v>
      </c>
      <c r="N28" s="45">
        <v>0</v>
      </c>
      <c r="O28" s="45">
        <v>1</v>
      </c>
      <c r="P28" s="45">
        <v>0</v>
      </c>
      <c r="Q28" s="8"/>
      <c r="R28" s="8"/>
      <c r="S28" s="8"/>
      <c r="T28" s="8"/>
      <c r="U28" s="8"/>
      <c r="V28" s="8"/>
      <c r="W28" s="8"/>
      <c r="X28" s="59">
        <f t="shared" si="2"/>
        <v>8</v>
      </c>
      <c r="Y28" s="60">
        <f t="shared" si="4"/>
        <v>0.61538461538461542</v>
      </c>
      <c r="Z28" s="61">
        <v>3</v>
      </c>
      <c r="AA28" s="61">
        <v>4</v>
      </c>
      <c r="AB28" s="62" t="str">
        <f t="shared" si="5"/>
        <v>понизил</v>
      </c>
      <c r="AC28" s="44">
        <f t="shared" si="3"/>
        <v>-1</v>
      </c>
      <c r="AD28" s="43"/>
      <c r="AE28" s="19" t="str">
        <f t="shared" si="0"/>
        <v xml:space="preserve">Фамилия </v>
      </c>
      <c r="AF28" s="20">
        <f t="shared" si="1"/>
        <v>0.61538461538461542</v>
      </c>
      <c r="AG28" s="19"/>
      <c r="AH28" s="19"/>
      <c r="AI28" s="34"/>
      <c r="AJ28" s="34"/>
      <c r="AK28" s="34"/>
      <c r="AL28" s="34"/>
      <c r="AM28" s="34"/>
      <c r="AN28" s="34"/>
    </row>
    <row r="29" spans="1:40" ht="15.75" x14ac:dyDescent="0.25">
      <c r="A29" s="48" t="s">
        <v>16</v>
      </c>
      <c r="B29" s="85">
        <v>20</v>
      </c>
      <c r="C29" s="45">
        <v>70100</v>
      </c>
      <c r="D29" s="45">
        <v>1</v>
      </c>
      <c r="E29" s="45">
        <v>1</v>
      </c>
      <c r="F29" s="45">
        <v>0</v>
      </c>
      <c r="G29" s="45">
        <v>1</v>
      </c>
      <c r="H29" s="45">
        <v>0</v>
      </c>
      <c r="I29" s="45">
        <v>1</v>
      </c>
      <c r="J29" s="45">
        <v>0</v>
      </c>
      <c r="K29" s="45">
        <v>0</v>
      </c>
      <c r="L29" s="45">
        <v>1</v>
      </c>
      <c r="M29" s="45">
        <v>1</v>
      </c>
      <c r="N29" s="45">
        <v>1</v>
      </c>
      <c r="O29" s="45">
        <v>1</v>
      </c>
      <c r="P29" s="45">
        <v>0</v>
      </c>
      <c r="Q29" s="8"/>
      <c r="R29" s="8"/>
      <c r="S29" s="8"/>
      <c r="T29" s="8"/>
      <c r="U29" s="8"/>
      <c r="V29" s="8"/>
      <c r="W29" s="8"/>
      <c r="X29" s="59">
        <f t="shared" si="2"/>
        <v>8</v>
      </c>
      <c r="Y29" s="60">
        <f t="shared" si="4"/>
        <v>0.61538461538461542</v>
      </c>
      <c r="Z29" s="61">
        <v>3</v>
      </c>
      <c r="AA29" s="61">
        <v>4</v>
      </c>
      <c r="AB29" s="62" t="str">
        <f t="shared" si="5"/>
        <v>понизил</v>
      </c>
      <c r="AC29" s="44">
        <f t="shared" si="3"/>
        <v>-1</v>
      </c>
      <c r="AD29" s="43"/>
      <c r="AE29" s="19" t="str">
        <f t="shared" si="0"/>
        <v xml:space="preserve">Фамилия </v>
      </c>
      <c r="AF29" s="20">
        <f t="shared" si="1"/>
        <v>0.38461538461538464</v>
      </c>
      <c r="AG29" s="19"/>
      <c r="AH29" s="19"/>
      <c r="AI29" s="34"/>
      <c r="AJ29" s="34"/>
      <c r="AK29" s="34"/>
      <c r="AL29" s="34"/>
      <c r="AM29" s="34"/>
      <c r="AN29" s="34"/>
    </row>
    <row r="30" spans="1:40" ht="15.75" x14ac:dyDescent="0.25">
      <c r="A30" s="48" t="s">
        <v>16</v>
      </c>
      <c r="B30" s="85">
        <v>21</v>
      </c>
      <c r="C30" s="45">
        <v>70101</v>
      </c>
      <c r="D30" s="45">
        <v>1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1</v>
      </c>
      <c r="L30" s="45">
        <v>1</v>
      </c>
      <c r="M30" s="45">
        <v>1</v>
      </c>
      <c r="N30" s="45">
        <v>0</v>
      </c>
      <c r="O30" s="45">
        <v>1</v>
      </c>
      <c r="P30" s="45">
        <v>0</v>
      </c>
      <c r="Q30" s="8"/>
      <c r="R30" s="8"/>
      <c r="S30" s="8"/>
      <c r="T30" s="8"/>
      <c r="U30" s="8"/>
      <c r="V30" s="8"/>
      <c r="W30" s="8"/>
      <c r="X30" s="59">
        <f t="shared" si="2"/>
        <v>5</v>
      </c>
      <c r="Y30" s="60">
        <f t="shared" si="4"/>
        <v>0.38461538461538464</v>
      </c>
      <c r="Z30" s="61">
        <v>3</v>
      </c>
      <c r="AA30" s="61">
        <v>3</v>
      </c>
      <c r="AB30" s="62" t="str">
        <f t="shared" si="5"/>
        <v>подтвердил</v>
      </c>
      <c r="AC30" s="44">
        <f t="shared" si="3"/>
        <v>0</v>
      </c>
      <c r="AD30" s="43"/>
      <c r="AE30" s="19" t="str">
        <f t="shared" si="0"/>
        <v xml:space="preserve">Фамилия </v>
      </c>
      <c r="AF30" s="20">
        <f t="shared" si="1"/>
        <v>0</v>
      </c>
      <c r="AG30" s="19"/>
      <c r="AH30" s="19"/>
      <c r="AI30" s="34"/>
      <c r="AJ30" s="34"/>
      <c r="AK30" s="34"/>
      <c r="AL30" s="34"/>
      <c r="AM30" s="34"/>
      <c r="AN30" s="34"/>
    </row>
    <row r="31" spans="1:40" ht="15.75" x14ac:dyDescent="0.25">
      <c r="A31" s="48" t="s">
        <v>16</v>
      </c>
      <c r="B31" s="85">
        <v>22</v>
      </c>
      <c r="C31" s="45">
        <v>70102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 t="s">
        <v>34</v>
      </c>
      <c r="R31" s="8"/>
      <c r="S31" s="8"/>
      <c r="T31" s="8"/>
      <c r="U31" s="8"/>
      <c r="V31" s="8"/>
      <c r="W31" s="8"/>
      <c r="X31" s="59">
        <f t="shared" si="2"/>
        <v>0</v>
      </c>
      <c r="Y31" s="60">
        <f t="shared" si="4"/>
        <v>0</v>
      </c>
      <c r="Z31" s="61"/>
      <c r="AA31" s="61"/>
      <c r="AB31" s="62" t="str">
        <f t="shared" si="5"/>
        <v>подтвердил</v>
      </c>
      <c r="AC31" s="44">
        <f t="shared" si="3"/>
        <v>0</v>
      </c>
      <c r="AD31" s="43"/>
      <c r="AE31" s="19" t="str">
        <f t="shared" si="0"/>
        <v xml:space="preserve">Фамилия </v>
      </c>
      <c r="AF31" s="20">
        <f t="shared" si="1"/>
        <v>0.76923076923076927</v>
      </c>
      <c r="AG31" s="19"/>
      <c r="AH31" s="19"/>
      <c r="AI31" s="34"/>
      <c r="AJ31" s="34"/>
      <c r="AK31" s="34"/>
      <c r="AL31" s="34"/>
      <c r="AM31" s="34"/>
      <c r="AN31" s="34"/>
    </row>
    <row r="32" spans="1:40" ht="15.75" x14ac:dyDescent="0.25">
      <c r="A32" s="48" t="s">
        <v>16</v>
      </c>
      <c r="B32" s="85">
        <v>23</v>
      </c>
      <c r="C32" s="45">
        <v>70103</v>
      </c>
      <c r="D32" s="45">
        <v>1</v>
      </c>
      <c r="E32" s="45">
        <v>1</v>
      </c>
      <c r="F32" s="45">
        <v>0</v>
      </c>
      <c r="G32" s="45">
        <v>1</v>
      </c>
      <c r="H32" s="45">
        <v>1</v>
      </c>
      <c r="I32" s="45">
        <v>1</v>
      </c>
      <c r="J32" s="45">
        <v>0</v>
      </c>
      <c r="K32" s="45">
        <v>1</v>
      </c>
      <c r="L32" s="45">
        <v>1</v>
      </c>
      <c r="M32" s="45">
        <v>1</v>
      </c>
      <c r="N32" s="45">
        <v>1</v>
      </c>
      <c r="O32" s="45">
        <v>1</v>
      </c>
      <c r="P32" s="45">
        <v>0</v>
      </c>
      <c r="Q32" s="8"/>
      <c r="R32" s="8"/>
      <c r="S32" s="8"/>
      <c r="T32" s="8"/>
      <c r="U32" s="8"/>
      <c r="V32" s="8"/>
      <c r="W32" s="8"/>
      <c r="X32" s="59">
        <f t="shared" si="2"/>
        <v>10</v>
      </c>
      <c r="Y32" s="60">
        <f t="shared" si="4"/>
        <v>0.76923076923076927</v>
      </c>
      <c r="Z32" s="61">
        <v>4</v>
      </c>
      <c r="AA32" s="61">
        <v>4</v>
      </c>
      <c r="AB32" s="62" t="str">
        <f t="shared" si="5"/>
        <v>подтвердил</v>
      </c>
      <c r="AC32" s="44">
        <f t="shared" si="3"/>
        <v>0</v>
      </c>
      <c r="AD32" s="43"/>
      <c r="AE32" s="19" t="str">
        <f t="shared" si="0"/>
        <v xml:space="preserve">Фамилия </v>
      </c>
      <c r="AF32" s="20">
        <f t="shared" si="1"/>
        <v>0.53846153846153844</v>
      </c>
      <c r="AG32" s="19"/>
      <c r="AH32" s="19"/>
      <c r="AI32" s="34"/>
      <c r="AJ32" s="34"/>
      <c r="AK32" s="34"/>
      <c r="AL32" s="34"/>
      <c r="AM32" s="34"/>
      <c r="AN32" s="34"/>
    </row>
    <row r="33" spans="1:40" ht="15.75" x14ac:dyDescent="0.25">
      <c r="A33" s="48" t="s">
        <v>16</v>
      </c>
      <c r="B33" s="85">
        <v>24</v>
      </c>
      <c r="C33" s="45">
        <v>70104</v>
      </c>
      <c r="D33" s="45">
        <v>1</v>
      </c>
      <c r="E33" s="45">
        <v>1</v>
      </c>
      <c r="F33" s="45">
        <v>0</v>
      </c>
      <c r="G33" s="45">
        <v>1</v>
      </c>
      <c r="H33" s="45">
        <v>0</v>
      </c>
      <c r="I33" s="45">
        <v>1</v>
      </c>
      <c r="J33" s="45">
        <v>0</v>
      </c>
      <c r="K33" s="45">
        <v>1</v>
      </c>
      <c r="L33" s="45">
        <v>0</v>
      </c>
      <c r="M33" s="45">
        <v>1</v>
      </c>
      <c r="N33" s="45">
        <v>0</v>
      </c>
      <c r="O33" s="45">
        <v>1</v>
      </c>
      <c r="P33" s="45">
        <v>0</v>
      </c>
      <c r="Q33" s="8"/>
      <c r="R33" s="8"/>
      <c r="S33" s="8"/>
      <c r="T33" s="8"/>
      <c r="U33" s="8"/>
      <c r="V33" s="8"/>
      <c r="W33" s="8"/>
      <c r="X33" s="59">
        <f t="shared" si="2"/>
        <v>7</v>
      </c>
      <c r="Y33" s="60">
        <f t="shared" si="4"/>
        <v>0.53846153846153844</v>
      </c>
      <c r="Z33" s="61">
        <v>3</v>
      </c>
      <c r="AA33" s="61">
        <v>3</v>
      </c>
      <c r="AB33" s="62" t="str">
        <f t="shared" si="5"/>
        <v>подтвердил</v>
      </c>
      <c r="AC33" s="44">
        <f t="shared" si="3"/>
        <v>0</v>
      </c>
      <c r="AD33" s="43"/>
      <c r="AE33" s="19" t="str">
        <f t="shared" si="0"/>
        <v xml:space="preserve">Фамилия </v>
      </c>
      <c r="AF33" s="20">
        <f t="shared" si="1"/>
        <v>0</v>
      </c>
      <c r="AG33" s="19"/>
      <c r="AH33" s="19"/>
      <c r="AI33" s="34"/>
      <c r="AJ33" s="34"/>
      <c r="AK33" s="34"/>
      <c r="AL33" s="34"/>
      <c r="AM33" s="34"/>
      <c r="AN33" s="34"/>
    </row>
    <row r="34" spans="1:40" ht="15.75" x14ac:dyDescent="0.25">
      <c r="A34" s="48" t="s">
        <v>16</v>
      </c>
      <c r="B34" s="85">
        <v>25</v>
      </c>
      <c r="C34" s="45">
        <v>70105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 t="s">
        <v>34</v>
      </c>
      <c r="R34" s="8"/>
      <c r="S34" s="8"/>
      <c r="T34" s="8"/>
      <c r="U34" s="8"/>
      <c r="V34" s="8"/>
      <c r="W34" s="8"/>
      <c r="X34" s="59">
        <f t="shared" si="2"/>
        <v>0</v>
      </c>
      <c r="Y34" s="60">
        <f t="shared" si="4"/>
        <v>0</v>
      </c>
      <c r="Z34" s="61"/>
      <c r="AA34" s="61"/>
      <c r="AB34" s="62" t="str">
        <f t="shared" si="5"/>
        <v>подтвердил</v>
      </c>
      <c r="AC34" s="44">
        <f t="shared" si="3"/>
        <v>0</v>
      </c>
      <c r="AD34" s="43"/>
      <c r="AE34" s="19" t="str">
        <f t="shared" si="0"/>
        <v xml:space="preserve">Фамилия </v>
      </c>
      <c r="AF34" s="20">
        <f t="shared" si="1"/>
        <v>0.23076923076923078</v>
      </c>
      <c r="AG34" s="19"/>
      <c r="AH34" s="19"/>
      <c r="AI34" s="34"/>
      <c r="AJ34" s="34"/>
      <c r="AK34" s="34"/>
      <c r="AL34" s="34"/>
      <c r="AM34" s="34"/>
      <c r="AN34" s="34"/>
    </row>
    <row r="35" spans="1:40" ht="15.75" x14ac:dyDescent="0.25">
      <c r="A35" s="48" t="s">
        <v>16</v>
      </c>
      <c r="B35" s="85">
        <v>26</v>
      </c>
      <c r="C35" s="45">
        <v>70106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1</v>
      </c>
      <c r="J35" s="45">
        <v>0</v>
      </c>
      <c r="K35" s="45">
        <v>0</v>
      </c>
      <c r="L35" s="45">
        <v>0</v>
      </c>
      <c r="M35" s="45">
        <v>1</v>
      </c>
      <c r="N35" s="45">
        <v>0</v>
      </c>
      <c r="O35" s="45">
        <v>1</v>
      </c>
      <c r="P35" s="45">
        <v>0</v>
      </c>
      <c r="Q35" s="8"/>
      <c r="R35" s="8"/>
      <c r="S35" s="8"/>
      <c r="T35" s="8"/>
      <c r="U35" s="8"/>
      <c r="V35" s="8"/>
      <c r="W35" s="8"/>
      <c r="X35" s="59">
        <f t="shared" si="2"/>
        <v>3</v>
      </c>
      <c r="Y35" s="60">
        <f t="shared" si="4"/>
        <v>0.23076923076923078</v>
      </c>
      <c r="Z35" s="61">
        <v>2</v>
      </c>
      <c r="AA35" s="61">
        <v>3</v>
      </c>
      <c r="AB35" s="62" t="str">
        <f t="shared" si="5"/>
        <v>понизил</v>
      </c>
      <c r="AC35" s="44">
        <f t="shared" si="3"/>
        <v>-1</v>
      </c>
      <c r="AD35" s="43"/>
      <c r="AE35" s="19" t="str">
        <f t="shared" si="0"/>
        <v xml:space="preserve">Фамилия </v>
      </c>
      <c r="AF35" s="20">
        <f t="shared" si="1"/>
        <v>0.61538461538461542</v>
      </c>
      <c r="AG35" s="19"/>
      <c r="AH35" s="19"/>
      <c r="AI35" s="34"/>
      <c r="AJ35" s="34"/>
      <c r="AK35" s="34"/>
      <c r="AL35" s="34"/>
      <c r="AM35" s="34"/>
      <c r="AN35" s="34"/>
    </row>
    <row r="36" spans="1:40" ht="15.75" x14ac:dyDescent="0.25">
      <c r="A36" s="48" t="s">
        <v>16</v>
      </c>
      <c r="B36" s="85">
        <v>27</v>
      </c>
      <c r="C36" s="45">
        <v>70107</v>
      </c>
      <c r="D36" s="45">
        <v>0</v>
      </c>
      <c r="E36" s="45">
        <v>1</v>
      </c>
      <c r="F36" s="45">
        <v>0</v>
      </c>
      <c r="G36" s="45">
        <v>1</v>
      </c>
      <c r="H36" s="45">
        <v>1</v>
      </c>
      <c r="I36" s="45">
        <v>1</v>
      </c>
      <c r="J36" s="45">
        <v>0</v>
      </c>
      <c r="K36" s="45">
        <v>1</v>
      </c>
      <c r="L36" s="45">
        <v>1</v>
      </c>
      <c r="M36" s="45">
        <v>1</v>
      </c>
      <c r="N36" s="45">
        <v>0</v>
      </c>
      <c r="O36" s="45">
        <v>1</v>
      </c>
      <c r="P36" s="45">
        <v>0</v>
      </c>
      <c r="Q36" s="8"/>
      <c r="R36" s="8"/>
      <c r="S36" s="8"/>
      <c r="T36" s="8"/>
      <c r="U36" s="8"/>
      <c r="V36" s="8"/>
      <c r="W36" s="8"/>
      <c r="X36" s="59">
        <f t="shared" si="2"/>
        <v>8</v>
      </c>
      <c r="Y36" s="60">
        <f t="shared" si="4"/>
        <v>0.61538461538461542</v>
      </c>
      <c r="Z36" s="61">
        <v>3</v>
      </c>
      <c r="AA36" s="61">
        <v>4</v>
      </c>
      <c r="AB36" s="62" t="str">
        <f t="shared" si="5"/>
        <v>понизил</v>
      </c>
      <c r="AC36" s="44">
        <f t="shared" si="3"/>
        <v>-1</v>
      </c>
      <c r="AD36" s="43"/>
      <c r="AE36" s="19" t="str">
        <f t="shared" si="0"/>
        <v xml:space="preserve">Фамилия </v>
      </c>
      <c r="AF36" s="20">
        <f t="shared" si="1"/>
        <v>0</v>
      </c>
      <c r="AG36" s="19"/>
      <c r="AH36" s="19"/>
      <c r="AI36" s="34"/>
      <c r="AJ36" s="34"/>
      <c r="AK36" s="34"/>
      <c r="AL36" s="34"/>
      <c r="AM36" s="34"/>
      <c r="AN36" s="34"/>
    </row>
    <row r="37" spans="1:40" ht="15.75" x14ac:dyDescent="0.25">
      <c r="A37" s="48" t="s">
        <v>16</v>
      </c>
      <c r="B37" s="85">
        <v>28</v>
      </c>
      <c r="C37" s="45">
        <v>70108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 t="s">
        <v>34</v>
      </c>
      <c r="R37" s="8"/>
      <c r="S37" s="8"/>
      <c r="T37" s="8"/>
      <c r="U37" s="8"/>
      <c r="V37" s="8"/>
      <c r="W37" s="8"/>
      <c r="X37" s="59">
        <f t="shared" si="2"/>
        <v>0</v>
      </c>
      <c r="Y37" s="60">
        <f t="shared" si="4"/>
        <v>0</v>
      </c>
      <c r="Z37" s="61"/>
      <c r="AA37" s="61"/>
      <c r="AB37" s="62" t="str">
        <f t="shared" si="5"/>
        <v>подтвердил</v>
      </c>
      <c r="AC37" s="44">
        <f t="shared" si="3"/>
        <v>0</v>
      </c>
      <c r="AD37" s="43"/>
      <c r="AE37" s="19" t="str">
        <f t="shared" si="0"/>
        <v xml:space="preserve">Фамилия </v>
      </c>
      <c r="AF37" s="20">
        <f t="shared" si="1"/>
        <v>0.46153846153846156</v>
      </c>
      <c r="AG37" s="19"/>
      <c r="AH37" s="19"/>
      <c r="AI37" s="34"/>
      <c r="AJ37" s="34"/>
      <c r="AK37" s="34"/>
      <c r="AL37" s="34"/>
      <c r="AM37" s="34"/>
      <c r="AN37" s="34"/>
    </row>
    <row r="38" spans="1:40" ht="15.75" x14ac:dyDescent="0.25">
      <c r="A38" s="48" t="s">
        <v>16</v>
      </c>
      <c r="B38" s="85">
        <v>29</v>
      </c>
      <c r="C38" s="45">
        <v>70109</v>
      </c>
      <c r="D38" s="45">
        <v>0</v>
      </c>
      <c r="E38" s="45">
        <v>1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1</v>
      </c>
      <c r="L38" s="45">
        <v>1</v>
      </c>
      <c r="M38" s="45">
        <v>1</v>
      </c>
      <c r="N38" s="45">
        <v>1</v>
      </c>
      <c r="O38" s="45">
        <v>1</v>
      </c>
      <c r="P38" s="45">
        <v>0</v>
      </c>
      <c r="Q38" s="8"/>
      <c r="R38" s="8"/>
      <c r="S38" s="8"/>
      <c r="T38" s="8"/>
      <c r="U38" s="8"/>
      <c r="V38" s="8"/>
      <c r="W38" s="8"/>
      <c r="X38" s="59">
        <f t="shared" si="2"/>
        <v>6</v>
      </c>
      <c r="Y38" s="60">
        <f t="shared" si="4"/>
        <v>0.46153846153846156</v>
      </c>
      <c r="Z38" s="61">
        <v>3</v>
      </c>
      <c r="AA38" s="61">
        <v>4</v>
      </c>
      <c r="AB38" s="62" t="str">
        <f t="shared" si="5"/>
        <v>понизил</v>
      </c>
      <c r="AC38" s="44">
        <f t="shared" si="3"/>
        <v>-1</v>
      </c>
      <c r="AD38" s="43"/>
      <c r="AE38" s="19" t="str">
        <f t="shared" si="0"/>
        <v xml:space="preserve">Фамилия </v>
      </c>
      <c r="AF38" s="20">
        <f t="shared" si="1"/>
        <v>0.53846153846153844</v>
      </c>
      <c r="AG38" s="19"/>
      <c r="AH38" s="19"/>
      <c r="AI38" s="34"/>
      <c r="AJ38" s="34"/>
      <c r="AK38" s="34"/>
      <c r="AL38" s="34"/>
      <c r="AM38" s="34"/>
      <c r="AN38" s="34"/>
    </row>
    <row r="39" spans="1:40" ht="15.75" x14ac:dyDescent="0.25">
      <c r="A39" s="48" t="s">
        <v>16</v>
      </c>
      <c r="B39" s="85">
        <v>30</v>
      </c>
      <c r="C39" s="45">
        <v>70110</v>
      </c>
      <c r="D39" s="45">
        <v>0</v>
      </c>
      <c r="E39" s="45">
        <v>1</v>
      </c>
      <c r="F39" s="45">
        <v>0</v>
      </c>
      <c r="G39" s="45">
        <v>1</v>
      </c>
      <c r="H39" s="45">
        <v>0</v>
      </c>
      <c r="I39" s="45">
        <v>1</v>
      </c>
      <c r="J39" s="45">
        <v>1</v>
      </c>
      <c r="K39" s="45">
        <v>0</v>
      </c>
      <c r="L39" s="45">
        <v>0</v>
      </c>
      <c r="M39" s="45">
        <v>1</v>
      </c>
      <c r="N39" s="45">
        <v>1</v>
      </c>
      <c r="O39" s="45">
        <v>1</v>
      </c>
      <c r="P39" s="45">
        <v>0</v>
      </c>
      <c r="Q39" s="8"/>
      <c r="R39" s="8"/>
      <c r="S39" s="8"/>
      <c r="T39" s="8"/>
      <c r="U39" s="8"/>
      <c r="V39" s="8"/>
      <c r="W39" s="8"/>
      <c r="X39" s="59">
        <f t="shared" si="2"/>
        <v>7</v>
      </c>
      <c r="Y39" s="60">
        <f t="shared" si="4"/>
        <v>0.53846153846153844</v>
      </c>
      <c r="Z39" s="61">
        <v>3</v>
      </c>
      <c r="AA39" s="61">
        <v>4</v>
      </c>
      <c r="AB39" s="62" t="str">
        <f t="shared" si="5"/>
        <v>понизил</v>
      </c>
      <c r="AC39" s="44">
        <f t="shared" si="3"/>
        <v>-1</v>
      </c>
      <c r="AD39" s="43"/>
      <c r="AE39" s="19" t="str">
        <f t="shared" si="0"/>
        <v xml:space="preserve">Фамилия </v>
      </c>
      <c r="AF39" s="20">
        <f t="shared" si="1"/>
        <v>0</v>
      </c>
      <c r="AG39" s="19"/>
      <c r="AH39" s="19"/>
      <c r="AI39" s="34"/>
      <c r="AJ39" s="34"/>
      <c r="AK39" s="34"/>
      <c r="AL39" s="34"/>
      <c r="AM39" s="34"/>
      <c r="AN39" s="34"/>
    </row>
    <row r="40" spans="1:40" ht="15.75" x14ac:dyDescent="0.25">
      <c r="A40" s="48" t="s">
        <v>16</v>
      </c>
      <c r="B40" s="48"/>
      <c r="C40" s="4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59">
        <f t="shared" si="2"/>
        <v>0</v>
      </c>
      <c r="Y40" s="60">
        <f t="shared" si="4"/>
        <v>0</v>
      </c>
      <c r="Z40" s="61"/>
      <c r="AA40" s="61"/>
      <c r="AB40" s="62" t="str">
        <f t="shared" si="5"/>
        <v>подтвердил</v>
      </c>
      <c r="AC40" s="44">
        <f t="shared" si="3"/>
        <v>0</v>
      </c>
      <c r="AD40" s="43"/>
      <c r="AE40" s="19" t="str">
        <f t="shared" si="0"/>
        <v xml:space="preserve">Фамилия </v>
      </c>
      <c r="AF40" s="20">
        <f t="shared" si="1"/>
        <v>0</v>
      </c>
      <c r="AG40" s="19"/>
      <c r="AH40" s="19"/>
      <c r="AI40" s="34"/>
      <c r="AJ40" s="34"/>
      <c r="AK40" s="34"/>
      <c r="AL40" s="34"/>
      <c r="AM40" s="34"/>
      <c r="AN40" s="34"/>
    </row>
    <row r="41" spans="1:40" ht="15.75" x14ac:dyDescent="0.25">
      <c r="A41" s="48" t="s">
        <v>16</v>
      </c>
      <c r="B41" s="48"/>
      <c r="C41" s="4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59">
        <f t="shared" si="2"/>
        <v>0</v>
      </c>
      <c r="Y41" s="60">
        <f t="shared" si="4"/>
        <v>0</v>
      </c>
      <c r="Z41" s="61"/>
      <c r="AA41" s="61"/>
      <c r="AB41" s="62" t="str">
        <f t="shared" si="5"/>
        <v>подтвердил</v>
      </c>
      <c r="AC41" s="44">
        <f t="shared" si="3"/>
        <v>0</v>
      </c>
      <c r="AD41" s="43"/>
      <c r="AE41" s="19" t="str">
        <f t="shared" si="0"/>
        <v xml:space="preserve">Фамилия </v>
      </c>
      <c r="AF41" s="20">
        <f t="shared" si="1"/>
        <v>0</v>
      </c>
      <c r="AG41" s="19"/>
      <c r="AH41" s="19"/>
      <c r="AI41" s="34"/>
      <c r="AJ41" s="34"/>
      <c r="AK41" s="34"/>
      <c r="AL41" s="34"/>
      <c r="AM41" s="34"/>
      <c r="AN41" s="34"/>
    </row>
    <row r="42" spans="1:40" ht="15.75" x14ac:dyDescent="0.25">
      <c r="A42" s="48" t="s">
        <v>16</v>
      </c>
      <c r="B42" s="48"/>
      <c r="C42" s="4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59">
        <f t="shared" si="2"/>
        <v>0</v>
      </c>
      <c r="Y42" s="60">
        <f t="shared" si="4"/>
        <v>0</v>
      </c>
      <c r="Z42" s="61"/>
      <c r="AA42" s="61"/>
      <c r="AB42" s="62" t="str">
        <f t="shared" si="5"/>
        <v>подтвердил</v>
      </c>
      <c r="AC42" s="44">
        <f t="shared" si="3"/>
        <v>0</v>
      </c>
      <c r="AD42" s="43"/>
      <c r="AE42" s="19" t="str">
        <f t="shared" si="0"/>
        <v xml:space="preserve">Фамилия </v>
      </c>
      <c r="AF42" s="20">
        <f t="shared" si="1"/>
        <v>0</v>
      </c>
      <c r="AG42" s="19"/>
      <c r="AH42" s="19"/>
      <c r="AI42" s="34"/>
      <c r="AJ42" s="34"/>
      <c r="AK42" s="34"/>
      <c r="AL42" s="34"/>
      <c r="AM42" s="34"/>
      <c r="AN42" s="34"/>
    </row>
    <row r="43" spans="1:40" ht="15.75" x14ac:dyDescent="0.25">
      <c r="A43" s="48" t="s">
        <v>16</v>
      </c>
      <c r="B43" s="48"/>
      <c r="C43" s="4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59">
        <f t="shared" si="2"/>
        <v>0</v>
      </c>
      <c r="Y43" s="60">
        <f t="shared" si="4"/>
        <v>0</v>
      </c>
      <c r="Z43" s="61"/>
      <c r="AA43" s="61"/>
      <c r="AB43" s="62" t="str">
        <f t="shared" si="5"/>
        <v>подтвердил</v>
      </c>
      <c r="AC43" s="44">
        <f t="shared" si="3"/>
        <v>0</v>
      </c>
      <c r="AD43" s="43"/>
      <c r="AE43" s="19" t="str">
        <f t="shared" si="0"/>
        <v xml:space="preserve">Фамилия </v>
      </c>
      <c r="AF43" s="20">
        <f t="shared" si="1"/>
        <v>0</v>
      </c>
      <c r="AG43" s="19"/>
      <c r="AH43" s="19"/>
      <c r="AI43" s="34"/>
      <c r="AJ43" s="34"/>
      <c r="AK43" s="34"/>
      <c r="AL43" s="34"/>
      <c r="AM43" s="34"/>
      <c r="AN43" s="34"/>
    </row>
    <row r="44" spans="1:40" ht="15.75" x14ac:dyDescent="0.25">
      <c r="A44" s="48" t="s">
        <v>16</v>
      </c>
      <c r="B44" s="48"/>
      <c r="C44" s="4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59">
        <f t="shared" si="2"/>
        <v>0</v>
      </c>
      <c r="Y44" s="60">
        <f t="shared" si="4"/>
        <v>0</v>
      </c>
      <c r="Z44" s="61"/>
      <c r="AA44" s="61"/>
      <c r="AB44" s="62" t="str">
        <f t="shared" si="5"/>
        <v>подтвердил</v>
      </c>
      <c r="AC44" s="44">
        <f t="shared" si="3"/>
        <v>0</v>
      </c>
      <c r="AD44" s="43"/>
      <c r="AE44" s="19" t="str">
        <f t="shared" si="0"/>
        <v xml:space="preserve">Фамилия </v>
      </c>
      <c r="AF44" s="20">
        <f t="shared" si="1"/>
        <v>0</v>
      </c>
      <c r="AG44" s="19"/>
      <c r="AH44" s="19"/>
      <c r="AI44" s="34"/>
      <c r="AJ44" s="34"/>
      <c r="AK44" s="34"/>
      <c r="AL44" s="34"/>
      <c r="AM44" s="34"/>
      <c r="AN44" s="34"/>
    </row>
    <row r="45" spans="1:40" ht="15.75" x14ac:dyDescent="0.25">
      <c r="A45" s="48" t="s">
        <v>16</v>
      </c>
      <c r="B45" s="48"/>
      <c r="C45" s="4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59">
        <f t="shared" si="2"/>
        <v>0</v>
      </c>
      <c r="Y45" s="60">
        <f t="shared" si="4"/>
        <v>0</v>
      </c>
      <c r="Z45" s="61"/>
      <c r="AA45" s="61"/>
      <c r="AB45" s="62" t="str">
        <f t="shared" si="5"/>
        <v>подтвердил</v>
      </c>
      <c r="AC45" s="44">
        <f t="shared" si="3"/>
        <v>0</v>
      </c>
      <c r="AD45" s="45"/>
      <c r="AE45" s="19" t="str">
        <f t="shared" si="0"/>
        <v xml:space="preserve">Фамилия </v>
      </c>
      <c r="AF45" s="20">
        <f t="shared" si="1"/>
        <v>0</v>
      </c>
      <c r="AG45" s="19"/>
      <c r="AH45" s="19"/>
    </row>
    <row r="46" spans="1:40" ht="15.75" x14ac:dyDescent="0.25">
      <c r="A46" s="48" t="s">
        <v>16</v>
      </c>
      <c r="B46" s="48"/>
      <c r="C46" s="4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59">
        <f t="shared" si="2"/>
        <v>0</v>
      </c>
      <c r="Y46" s="60">
        <f t="shared" si="4"/>
        <v>0</v>
      </c>
      <c r="Z46" s="61"/>
      <c r="AA46" s="61"/>
      <c r="AB46" s="62" t="str">
        <f t="shared" si="5"/>
        <v>подтвердил</v>
      </c>
      <c r="AC46" s="44">
        <f t="shared" si="3"/>
        <v>0</v>
      </c>
      <c r="AD46" s="45"/>
      <c r="AE46" s="19" t="str">
        <f t="shared" si="0"/>
        <v xml:space="preserve">Фамилия </v>
      </c>
      <c r="AF46" s="20">
        <f t="shared" si="1"/>
        <v>0</v>
      </c>
      <c r="AG46" s="19"/>
      <c r="AH46" s="19"/>
    </row>
    <row r="47" spans="1:40" ht="15.75" x14ac:dyDescent="0.25">
      <c r="A47" s="48" t="s">
        <v>16</v>
      </c>
      <c r="B47" s="48"/>
      <c r="C47" s="4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59">
        <f t="shared" si="2"/>
        <v>0</v>
      </c>
      <c r="Y47" s="60">
        <f t="shared" si="4"/>
        <v>0</v>
      </c>
      <c r="Z47" s="61"/>
      <c r="AA47" s="61"/>
      <c r="AB47" s="62" t="str">
        <f t="shared" si="5"/>
        <v>подтвердил</v>
      </c>
      <c r="AC47" s="44">
        <f t="shared" si="3"/>
        <v>0</v>
      </c>
      <c r="AD47" s="45"/>
      <c r="AE47" s="19" t="str">
        <f t="shared" si="0"/>
        <v xml:space="preserve">Фамилия </v>
      </c>
      <c r="AF47" s="20">
        <f t="shared" si="1"/>
        <v>0</v>
      </c>
      <c r="AG47" s="19"/>
      <c r="AH47" s="19"/>
    </row>
    <row r="48" spans="1:40" ht="15.75" x14ac:dyDescent="0.25">
      <c r="A48" s="48" t="s">
        <v>16</v>
      </c>
      <c r="B48" s="48"/>
      <c r="C48" s="4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59">
        <f t="shared" si="2"/>
        <v>0</v>
      </c>
      <c r="Y48" s="60">
        <f t="shared" si="4"/>
        <v>0</v>
      </c>
      <c r="Z48" s="61"/>
      <c r="AA48" s="61"/>
      <c r="AB48" s="62" t="str">
        <f t="shared" si="5"/>
        <v>подтвердил</v>
      </c>
      <c r="AC48" s="44">
        <f t="shared" si="3"/>
        <v>0</v>
      </c>
      <c r="AD48" s="45"/>
      <c r="AE48" s="19"/>
      <c r="AF48" s="20"/>
      <c r="AG48" s="19"/>
      <c r="AH48" s="19"/>
    </row>
    <row r="49" spans="1:32" ht="15.75" x14ac:dyDescent="0.25">
      <c r="A49" s="48" t="s">
        <v>16</v>
      </c>
      <c r="B49" s="48"/>
      <c r="C49" s="4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59">
        <f t="shared" si="2"/>
        <v>0</v>
      </c>
      <c r="Y49" s="60">
        <f t="shared" si="4"/>
        <v>0</v>
      </c>
      <c r="Z49" s="61"/>
      <c r="AA49" s="61"/>
      <c r="AB49" s="62" t="str">
        <f t="shared" si="5"/>
        <v>подтвердил</v>
      </c>
      <c r="AC49" s="44">
        <f t="shared" si="3"/>
        <v>0</v>
      </c>
      <c r="AD49" s="45"/>
      <c r="AF49" s="12"/>
    </row>
    <row r="50" spans="1:32" ht="16.5" thickBot="1" x14ac:dyDescent="0.3">
      <c r="A50" s="139" t="s">
        <v>6</v>
      </c>
      <c r="B50" s="140"/>
      <c r="C50" s="140"/>
      <c r="D50" s="63">
        <f>COUNTIF(D10:D49,"1")</f>
        <v>14</v>
      </c>
      <c r="E50" s="63">
        <f t="shared" ref="E50:W50" si="6">COUNTIF(E10:E49,"1")</f>
        <v>14</v>
      </c>
      <c r="F50" s="63">
        <f t="shared" si="6"/>
        <v>5</v>
      </c>
      <c r="G50" s="63">
        <f t="shared" si="6"/>
        <v>15</v>
      </c>
      <c r="H50" s="63">
        <f t="shared" si="6"/>
        <v>15</v>
      </c>
      <c r="I50" s="63">
        <f t="shared" si="6"/>
        <v>18</v>
      </c>
      <c r="J50" s="63">
        <f t="shared" si="6"/>
        <v>4</v>
      </c>
      <c r="K50" s="63">
        <f t="shared" si="6"/>
        <v>14</v>
      </c>
      <c r="L50" s="63">
        <f t="shared" si="6"/>
        <v>11</v>
      </c>
      <c r="M50" s="63">
        <f t="shared" si="6"/>
        <v>21</v>
      </c>
      <c r="N50" s="63">
        <f t="shared" si="6"/>
        <v>5</v>
      </c>
      <c r="O50" s="63">
        <f t="shared" si="6"/>
        <v>26</v>
      </c>
      <c r="P50" s="63">
        <f t="shared" si="6"/>
        <v>2</v>
      </c>
      <c r="Q50" s="63">
        <f t="shared" si="6"/>
        <v>0</v>
      </c>
      <c r="R50" s="63">
        <f t="shared" si="6"/>
        <v>0</v>
      </c>
      <c r="S50" s="63">
        <f t="shared" si="6"/>
        <v>0</v>
      </c>
      <c r="T50" s="63">
        <f t="shared" si="6"/>
        <v>0</v>
      </c>
      <c r="U50" s="63">
        <f t="shared" si="6"/>
        <v>0</v>
      </c>
      <c r="V50" s="63">
        <f t="shared" si="6"/>
        <v>0</v>
      </c>
      <c r="W50" s="63">
        <f t="shared" si="6"/>
        <v>0</v>
      </c>
      <c r="X50" s="141"/>
      <c r="Y50" s="142"/>
      <c r="Z50" s="64"/>
      <c r="AA50" s="64"/>
      <c r="AB50" s="65"/>
      <c r="AC50" s="46"/>
      <c r="AD50" s="45"/>
    </row>
    <row r="51" spans="1:32" x14ac:dyDescent="0.25">
      <c r="D51" s="28">
        <f>D50/'Анализ 7В'!$I$5</f>
        <v>1.0769230769230769</v>
      </c>
      <c r="E51" s="28">
        <f>E50/'Анализ 7В'!$I$5</f>
        <v>1.0769230769230769</v>
      </c>
      <c r="F51" s="28">
        <f>F50/'Анализ 7В'!$I$5</f>
        <v>0.38461538461538464</v>
      </c>
      <c r="G51" s="28">
        <f>G50/'Анализ 7В'!$I$5</f>
        <v>1.1538461538461537</v>
      </c>
      <c r="H51" s="28">
        <f>H50/'Анализ 7В'!$I$5</f>
        <v>1.1538461538461537</v>
      </c>
      <c r="I51" s="28">
        <f>I50/'Анализ 7В'!$I$5</f>
        <v>1.3846153846153846</v>
      </c>
      <c r="J51" s="28">
        <f>J50/'Анализ 7В'!$I$5</f>
        <v>0.30769230769230771</v>
      </c>
      <c r="K51" s="28">
        <f>K50/'Анализ 7В'!$I$5</f>
        <v>1.0769230769230769</v>
      </c>
      <c r="L51" s="28">
        <f>L50/'Анализ 7В'!$I$5</f>
        <v>0.84615384615384615</v>
      </c>
      <c r="M51" s="28">
        <f>M50/'Анализ 7В'!$I$5</f>
        <v>1.6153846153846154</v>
      </c>
      <c r="N51" s="28">
        <f>N50/'Анализ 7В'!$I$5</f>
        <v>0.38461538461538464</v>
      </c>
      <c r="O51" s="28">
        <f>O50/'Анализ 7В'!$I$5</f>
        <v>2</v>
      </c>
      <c r="P51" s="28">
        <f>P50/'Анализ 7В'!$I$5</f>
        <v>0.15384615384615385</v>
      </c>
      <c r="Q51" s="28">
        <f>Q50/'Анализ 7В'!$I$5</f>
        <v>0</v>
      </c>
      <c r="R51" s="28">
        <f>R50/'Анализ 7В'!$I$5</f>
        <v>0</v>
      </c>
      <c r="S51" s="28">
        <f>S50/'Анализ 7В'!$I$5</f>
        <v>0</v>
      </c>
      <c r="T51" s="28">
        <f>T50/'Анализ 7В'!$I$5</f>
        <v>0</v>
      </c>
      <c r="U51" s="28">
        <f>U50/'Анализ 7В'!$I$5</f>
        <v>0</v>
      </c>
      <c r="V51" s="28">
        <f>V50/'Анализ 7В'!$I$5</f>
        <v>0</v>
      </c>
      <c r="W51" s="28">
        <f>W50/'Анализ 7В'!$I$5</f>
        <v>0</v>
      </c>
      <c r="AC51" s="19" t="s">
        <v>29</v>
      </c>
      <c r="AD51" s="19" t="s">
        <v>30</v>
      </c>
      <c r="AE51" s="19" t="s">
        <v>31</v>
      </c>
    </row>
    <row r="52" spans="1:32" x14ac:dyDescent="0.25">
      <c r="AC52" s="19">
        <f>COUNTIF(AB10:AB49,"подтвердил")</f>
        <v>24</v>
      </c>
      <c r="AD52" s="19">
        <f>COUNTIF(AB10:AB49,"понизил")</f>
        <v>16</v>
      </c>
      <c r="AE52" s="19">
        <f>COUNTIF(AB10:AB49,"повысил")</f>
        <v>0</v>
      </c>
    </row>
  </sheetData>
  <mergeCells count="4">
    <mergeCell ref="D2:X4"/>
    <mergeCell ref="F6:R7"/>
    <mergeCell ref="A50:C50"/>
    <mergeCell ref="X50:Y50"/>
  </mergeCells>
  <conditionalFormatting sqref="AC10:AC49">
    <cfRule type="cellIs" dxfId="17" priority="6" operator="lessThanOrEqual">
      <formula>-2</formula>
    </cfRule>
  </conditionalFormatting>
  <conditionalFormatting sqref="AB10:AB49">
    <cfRule type="containsText" dxfId="16" priority="1" operator="containsText" text="подтвердил">
      <formula>NOT(ISERROR(SEARCH("подтвердил",AB10)))</formula>
    </cfRule>
    <cfRule type="containsText" dxfId="15" priority="2" operator="containsText" text="подтвердил">
      <formula>NOT(ISERROR(SEARCH("подтвердил",AB10)))</formula>
    </cfRule>
    <cfRule type="containsText" dxfId="14" priority="3" operator="containsText" text="повысил">
      <formula>NOT(ISERROR(SEARCH("повысил",AB10)))</formula>
    </cfRule>
    <cfRule type="containsText" dxfId="13" priority="4" operator="containsText" text="понизил">
      <formula>NOT(ISERROR(SEARCH("понизил",AB10)))</formula>
    </cfRule>
    <cfRule type="containsText" dxfId="12" priority="5" operator="containsText" text="потвердил">
      <formula>NOT(ISERROR(SEARCH("потвердил",AB10)))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719C-F7E7-4E6C-809C-4D8065D324E2}">
  <dimension ref="A1:AC33"/>
  <sheetViews>
    <sheetView topLeftCell="A25" zoomScale="85" zoomScaleNormal="85" workbookViewId="0">
      <selection activeCell="E26" sqref="E26:X26"/>
    </sheetView>
  </sheetViews>
  <sheetFormatPr defaultRowHeight="15" x14ac:dyDescent="0.25"/>
  <cols>
    <col min="5" max="12" width="7.7109375" customWidth="1"/>
    <col min="13" max="13" width="10.85546875" customWidth="1"/>
    <col min="14" max="24" width="7.7109375" customWidth="1"/>
    <col min="27" max="27" width="5.85546875" customWidth="1"/>
    <col min="28" max="28" width="4.85546875" customWidth="1"/>
    <col min="29" max="29" width="5" customWidth="1"/>
    <col min="30" max="30" width="4.85546875" customWidth="1"/>
    <col min="31" max="31" width="5.140625" customWidth="1"/>
    <col min="32" max="32" width="4.85546875" customWidth="1"/>
    <col min="33" max="33" width="5" customWidth="1"/>
    <col min="34" max="34" width="5.140625" customWidth="1"/>
    <col min="35" max="36" width="4.85546875" customWidth="1"/>
    <col min="37" max="37" width="5.42578125" customWidth="1"/>
    <col min="38" max="38" width="4.42578125" customWidth="1"/>
    <col min="39" max="39" width="5.42578125" customWidth="1"/>
    <col min="40" max="40" width="5.28515625" customWidth="1"/>
    <col min="41" max="42" width="6.28515625" customWidth="1"/>
    <col min="43" max="43" width="7.7109375" customWidth="1"/>
    <col min="44" max="44" width="5.85546875" customWidth="1"/>
    <col min="45" max="45" width="5.42578125" customWidth="1"/>
    <col min="46" max="46" width="5.85546875" customWidth="1"/>
    <col min="47" max="47" width="6.7109375" customWidth="1"/>
    <col min="48" max="48" width="8.28515625" customWidth="1"/>
  </cols>
  <sheetData>
    <row r="1" spans="1:29" ht="16.5" thickBot="1" x14ac:dyDescent="0.3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1"/>
      <c r="Z1" s="1"/>
      <c r="AA1" s="1"/>
      <c r="AB1" s="1"/>
      <c r="AC1" s="1"/>
    </row>
    <row r="2" spans="1:29" ht="21" thickBot="1" x14ac:dyDescent="0.35">
      <c r="A2" s="166" t="s">
        <v>17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8"/>
    </row>
    <row r="3" spans="1:29" ht="21" x14ac:dyDescent="0.35">
      <c r="C3" s="111" t="s">
        <v>36</v>
      </c>
      <c r="D3" s="111"/>
      <c r="E3" s="111"/>
      <c r="F3" s="112"/>
      <c r="G3" s="66"/>
      <c r="H3" s="6"/>
      <c r="I3" s="169"/>
      <c r="J3" s="169"/>
      <c r="M3" s="9">
        <v>2020</v>
      </c>
      <c r="O3" s="170" t="s">
        <v>0</v>
      </c>
      <c r="P3" s="159"/>
      <c r="Q3" s="159"/>
      <c r="R3" s="159"/>
      <c r="S3" s="159"/>
      <c r="T3" s="159"/>
      <c r="U3" s="159"/>
      <c r="V3" s="159"/>
      <c r="W3" s="159"/>
      <c r="X3" s="171"/>
    </row>
    <row r="4" spans="1:29" ht="15.75" x14ac:dyDescent="0.25">
      <c r="A4" s="175" t="s">
        <v>1</v>
      </c>
      <c r="B4" s="176"/>
      <c r="C4" s="176"/>
      <c r="D4" s="176"/>
      <c r="E4" s="176"/>
      <c r="F4" s="176"/>
      <c r="G4" s="107" t="s">
        <v>10</v>
      </c>
      <c r="H4" s="107"/>
      <c r="I4" s="107"/>
      <c r="J4" s="107"/>
      <c r="K4" s="108"/>
      <c r="L4" s="108"/>
      <c r="M4" s="108"/>
      <c r="N4" s="108"/>
      <c r="O4" s="107"/>
      <c r="P4" s="107"/>
      <c r="Q4" s="107"/>
      <c r="R4" s="109"/>
      <c r="S4" s="109"/>
      <c r="T4" s="109"/>
      <c r="U4" s="109"/>
      <c r="V4" s="109"/>
      <c r="W4" s="109"/>
      <c r="X4" s="110"/>
    </row>
    <row r="5" spans="1:29" ht="19.5" x14ac:dyDescent="0.35">
      <c r="A5" s="67" t="s">
        <v>2</v>
      </c>
      <c r="B5" s="68"/>
      <c r="C5" s="68"/>
      <c r="D5" s="172" t="s">
        <v>13</v>
      </c>
      <c r="E5" s="173"/>
      <c r="F5" s="173"/>
      <c r="G5" s="173"/>
      <c r="H5" s="174"/>
      <c r="I5" s="69">
        <v>13</v>
      </c>
      <c r="J5" s="70"/>
      <c r="K5" s="71"/>
      <c r="L5" s="72"/>
      <c r="M5" s="72"/>
      <c r="N5" s="73"/>
      <c r="O5" s="100"/>
      <c r="P5" s="100"/>
      <c r="Q5" s="100"/>
      <c r="R5" s="100"/>
      <c r="S5" s="100"/>
      <c r="T5" s="100"/>
      <c r="U5" s="100"/>
      <c r="V5" s="100"/>
      <c r="W5" s="100"/>
      <c r="X5" s="101"/>
    </row>
    <row r="6" spans="1:29" ht="31.5" customHeight="1" x14ac:dyDescent="0.25">
      <c r="A6" s="163" t="s">
        <v>3</v>
      </c>
      <c r="B6" s="164"/>
      <c r="C6" s="164" t="s">
        <v>4</v>
      </c>
      <c r="D6" s="164"/>
      <c r="E6" s="165" t="s">
        <v>14</v>
      </c>
      <c r="F6" s="165"/>
      <c r="G6" s="74">
        <v>5</v>
      </c>
      <c r="H6" s="74">
        <v>4</v>
      </c>
      <c r="I6" s="74">
        <v>3</v>
      </c>
      <c r="J6" s="74">
        <v>2</v>
      </c>
      <c r="K6" s="75" t="s">
        <v>11</v>
      </c>
      <c r="L6" s="75" t="s">
        <v>12</v>
      </c>
      <c r="M6" s="15" t="s">
        <v>15</v>
      </c>
      <c r="N6" s="76"/>
      <c r="O6" s="76"/>
      <c r="P6" s="1"/>
      <c r="Q6" s="1"/>
      <c r="R6" s="1"/>
      <c r="S6" s="1"/>
      <c r="T6" s="1"/>
      <c r="U6" s="1"/>
      <c r="V6" s="1"/>
      <c r="W6" s="1"/>
      <c r="X6" s="4"/>
    </row>
    <row r="7" spans="1:29" ht="20.25" x14ac:dyDescent="0.3">
      <c r="A7" s="113" t="s">
        <v>44</v>
      </c>
      <c r="B7" s="113"/>
      <c r="C7" s="114">
        <v>30</v>
      </c>
      <c r="D7" s="114"/>
      <c r="E7" s="162">
        <v>27</v>
      </c>
      <c r="F7" s="162"/>
      <c r="G7" s="40">
        <f>'Поэлементный 7В'!AA2</f>
        <v>0</v>
      </c>
      <c r="H7" s="40">
        <f>'Поэлементный 7В'!AA3</f>
        <v>1</v>
      </c>
      <c r="I7" s="40">
        <f>'Поэлементный 7В'!AA4</f>
        <v>21</v>
      </c>
      <c r="J7" s="40">
        <f>'Поэлементный 7В'!AA5</f>
        <v>5</v>
      </c>
      <c r="K7" s="77">
        <f>(G7+H7)/E7</f>
        <v>3.7037037037037035E-2</v>
      </c>
      <c r="L7" s="77">
        <f>(G7+H7+I7)/E7</f>
        <v>0.81481481481481477</v>
      </c>
      <c r="M7" s="25">
        <f>J7/E7</f>
        <v>0.18518518518518517</v>
      </c>
      <c r="N7" s="76"/>
      <c r="O7" s="1"/>
      <c r="P7" s="1"/>
      <c r="Q7" s="1"/>
      <c r="R7" s="1"/>
      <c r="S7" s="1"/>
      <c r="T7" s="1"/>
      <c r="U7" s="1"/>
      <c r="V7" s="1"/>
      <c r="W7" s="1"/>
      <c r="X7" s="4"/>
    </row>
    <row r="8" spans="1:29" ht="15.75" x14ac:dyDescent="0.25">
      <c r="A8" s="150" t="s">
        <v>7</v>
      </c>
      <c r="B8" s="151"/>
      <c r="C8" s="151"/>
      <c r="D8" s="151"/>
      <c r="E8" s="152" t="s">
        <v>8</v>
      </c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4"/>
    </row>
    <row r="9" spans="1:29" ht="15.75" x14ac:dyDescent="0.25">
      <c r="A9" s="150"/>
      <c r="B9" s="151"/>
      <c r="C9" s="151"/>
      <c r="D9" s="151"/>
      <c r="E9" s="78">
        <f>'Поэлементный 7В'!D9</f>
        <v>1</v>
      </c>
      <c r="F9" s="78">
        <f>'Поэлементный 7В'!E9</f>
        <v>2</v>
      </c>
      <c r="G9" s="78">
        <f>'Поэлементный 7В'!F9</f>
        <v>3</v>
      </c>
      <c r="H9" s="78">
        <f>'Поэлементный 7В'!G9</f>
        <v>4</v>
      </c>
      <c r="I9" s="78">
        <f>'Поэлементный 7В'!H9</f>
        <v>5</v>
      </c>
      <c r="J9" s="78">
        <f>'Поэлементный 7В'!I9</f>
        <v>6</v>
      </c>
      <c r="K9" s="78">
        <f>'Поэлементный 7В'!J9</f>
        <v>7</v>
      </c>
      <c r="L9" s="78">
        <f>'Поэлементный 7В'!K9</f>
        <v>8</v>
      </c>
      <c r="M9" s="78">
        <f>'Поэлементный 7В'!L9</f>
        <v>9</v>
      </c>
      <c r="N9" s="78">
        <f>'Поэлементный 7В'!M9</f>
        <v>10</v>
      </c>
      <c r="O9" s="78">
        <f>'Поэлементный 7В'!N9</f>
        <v>11</v>
      </c>
      <c r="P9" s="78">
        <f>'Поэлементный 7В'!O9</f>
        <v>12</v>
      </c>
      <c r="Q9" s="78">
        <f>'Поэлементный 7В'!P9</f>
        <v>13</v>
      </c>
      <c r="R9" s="78">
        <f>'Поэлементный 7В'!Q9</f>
        <v>14</v>
      </c>
      <c r="S9" s="78">
        <f>'Поэлементный 7В'!R9</f>
        <v>15</v>
      </c>
      <c r="T9" s="78">
        <f>'Поэлементный 7В'!S9</f>
        <v>16</v>
      </c>
      <c r="U9" s="78">
        <f>'Поэлементный 7В'!T9</f>
        <v>17</v>
      </c>
      <c r="V9" s="78">
        <f>'Поэлементный 7В'!U9</f>
        <v>18</v>
      </c>
      <c r="W9" s="78">
        <f>'Поэлементный 7В'!V9</f>
        <v>19</v>
      </c>
      <c r="X9" s="78">
        <f>'Поэлементный 7В'!W9</f>
        <v>20</v>
      </c>
    </row>
    <row r="10" spans="1:29" ht="15.75" x14ac:dyDescent="0.25">
      <c r="A10" s="144" t="str">
        <f>A7</f>
        <v>7В</v>
      </c>
      <c r="B10" s="145"/>
      <c r="C10" s="145"/>
      <c r="D10" s="146"/>
      <c r="E10" s="22">
        <f>'Поэлементный 7В'!D50</f>
        <v>14</v>
      </c>
      <c r="F10" s="22">
        <f>'Поэлементный 7В'!E50</f>
        <v>14</v>
      </c>
      <c r="G10" s="22">
        <f>'Поэлементный 7В'!F50</f>
        <v>5</v>
      </c>
      <c r="H10" s="22">
        <f>'Поэлементный 7В'!G50</f>
        <v>15</v>
      </c>
      <c r="I10" s="22">
        <f>'Поэлементный 7В'!H50</f>
        <v>15</v>
      </c>
      <c r="J10" s="22">
        <f>'Поэлементный 7В'!I50</f>
        <v>18</v>
      </c>
      <c r="K10" s="22">
        <f>'Поэлементный 7В'!J50</f>
        <v>4</v>
      </c>
      <c r="L10" s="22">
        <f>'Поэлементный 7В'!K50</f>
        <v>14</v>
      </c>
      <c r="M10" s="22">
        <f>'Поэлементный 7В'!L50</f>
        <v>11</v>
      </c>
      <c r="N10" s="22">
        <f>'Поэлементный 7В'!M50</f>
        <v>21</v>
      </c>
      <c r="O10" s="22">
        <f>'Поэлементный 7В'!N50</f>
        <v>5</v>
      </c>
      <c r="P10" s="22">
        <f>'Поэлементный 7В'!O50</f>
        <v>26</v>
      </c>
      <c r="Q10" s="22">
        <f>'Поэлементный 7В'!P50</f>
        <v>2</v>
      </c>
      <c r="R10" s="22">
        <f>'Поэлементный 7В'!Q50</f>
        <v>0</v>
      </c>
      <c r="S10" s="22">
        <f>'Поэлементный 7В'!R50</f>
        <v>0</v>
      </c>
      <c r="T10" s="22">
        <f>'Поэлементный 7В'!S50</f>
        <v>0</v>
      </c>
      <c r="U10" s="22">
        <f>'Поэлементный 7В'!T50</f>
        <v>0</v>
      </c>
      <c r="V10" s="22">
        <f>'Поэлементный 7В'!U50</f>
        <v>0</v>
      </c>
      <c r="W10" s="22">
        <f>'Поэлементный 7В'!V50</f>
        <v>0</v>
      </c>
      <c r="X10" s="22">
        <f>'Поэлементный 7В'!W50</f>
        <v>0</v>
      </c>
    </row>
    <row r="11" spans="1:29" x14ac:dyDescent="0.25">
      <c r="A11" s="147"/>
      <c r="B11" s="148"/>
      <c r="C11" s="148"/>
      <c r="D11" s="149"/>
      <c r="E11" s="79">
        <f>E10/$E$7</f>
        <v>0.51851851851851849</v>
      </c>
      <c r="F11" s="79">
        <f t="shared" ref="F11:P11" si="0">F10/$E$7</f>
        <v>0.51851851851851849</v>
      </c>
      <c r="G11" s="79">
        <f t="shared" si="0"/>
        <v>0.18518518518518517</v>
      </c>
      <c r="H11" s="79">
        <f t="shared" si="0"/>
        <v>0.55555555555555558</v>
      </c>
      <c r="I11" s="79">
        <f t="shared" si="0"/>
        <v>0.55555555555555558</v>
      </c>
      <c r="J11" s="79">
        <f t="shared" si="0"/>
        <v>0.66666666666666663</v>
      </c>
      <c r="K11" s="79">
        <f t="shared" si="0"/>
        <v>0.14814814814814814</v>
      </c>
      <c r="L11" s="79">
        <f t="shared" si="0"/>
        <v>0.51851851851851849</v>
      </c>
      <c r="M11" s="79">
        <f t="shared" si="0"/>
        <v>0.40740740740740738</v>
      </c>
      <c r="N11" s="79">
        <f t="shared" si="0"/>
        <v>0.77777777777777779</v>
      </c>
      <c r="O11" s="79">
        <f t="shared" si="0"/>
        <v>0.18518518518518517</v>
      </c>
      <c r="P11" s="79">
        <f t="shared" si="0"/>
        <v>0.96296296296296291</v>
      </c>
      <c r="Q11" s="79">
        <f>Q10/$E$7</f>
        <v>7.407407407407407E-2</v>
      </c>
      <c r="R11" s="79">
        <f t="shared" ref="R11:W11" si="1">R10/$E$7</f>
        <v>0</v>
      </c>
      <c r="S11" s="79">
        <f t="shared" si="1"/>
        <v>0</v>
      </c>
      <c r="T11" s="79">
        <f t="shared" si="1"/>
        <v>0</v>
      </c>
      <c r="U11" s="79">
        <f t="shared" si="1"/>
        <v>0</v>
      </c>
      <c r="V11" s="79">
        <f t="shared" si="1"/>
        <v>0</v>
      </c>
      <c r="W11" s="79">
        <f t="shared" si="1"/>
        <v>0</v>
      </c>
      <c r="X11" s="79">
        <f>X10/$E$7</f>
        <v>0</v>
      </c>
    </row>
    <row r="12" spans="1:29" ht="15.75" x14ac:dyDescent="0.25">
      <c r="A12" s="155" t="s">
        <v>22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7"/>
    </row>
    <row r="13" spans="1:29" ht="19.899999999999999" customHeight="1" x14ac:dyDescent="0.25">
      <c r="A13" s="158" t="s">
        <v>9</v>
      </c>
      <c r="B13" s="159"/>
      <c r="C13" s="159"/>
      <c r="D13" s="160"/>
      <c r="E13" s="161" t="s">
        <v>21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spans="1:29" ht="19.899999999999999" customHeight="1" x14ac:dyDescent="0.25">
      <c r="A14" s="130">
        <v>1</v>
      </c>
      <c r="B14" s="130"/>
      <c r="C14" s="130"/>
      <c r="D14" s="130"/>
      <c r="E14" s="177" t="s">
        <v>51</v>
      </c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</row>
    <row r="15" spans="1:29" ht="19.899999999999999" customHeight="1" x14ac:dyDescent="0.25">
      <c r="A15" s="143">
        <v>2</v>
      </c>
      <c r="B15" s="143"/>
      <c r="C15" s="143"/>
      <c r="D15" s="143"/>
      <c r="E15" s="177" t="s">
        <v>52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9" ht="19.899999999999999" customHeight="1" x14ac:dyDescent="0.25">
      <c r="A16" s="143">
        <v>3</v>
      </c>
      <c r="B16" s="143"/>
      <c r="C16" s="143"/>
      <c r="D16" s="143"/>
      <c r="E16" s="177" t="s">
        <v>49</v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 spans="1:24" ht="19.899999999999999" customHeight="1" x14ac:dyDescent="0.25">
      <c r="A17" s="143">
        <v>4</v>
      </c>
      <c r="B17" s="143"/>
      <c r="C17" s="143"/>
      <c r="D17" s="143"/>
      <c r="E17" s="177" t="s">
        <v>51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 spans="1:24" ht="19.899999999999999" customHeight="1" x14ac:dyDescent="0.25">
      <c r="A18" s="143">
        <v>5</v>
      </c>
      <c r="B18" s="143"/>
      <c r="C18" s="143"/>
      <c r="D18" s="143"/>
      <c r="E18" s="178" t="s">
        <v>50</v>
      </c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</row>
    <row r="19" spans="1:24" ht="19.899999999999999" customHeight="1" x14ac:dyDescent="0.25">
      <c r="A19" s="143">
        <v>6</v>
      </c>
      <c r="B19" s="143"/>
      <c r="C19" s="143"/>
      <c r="D19" s="143"/>
      <c r="E19" s="177" t="s">
        <v>53</v>
      </c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24" ht="19.899999999999999" customHeight="1" x14ac:dyDescent="0.25">
      <c r="A20" s="143">
        <v>7</v>
      </c>
      <c r="B20" s="143"/>
      <c r="C20" s="143"/>
      <c r="D20" s="143"/>
      <c r="E20" s="177" t="s">
        <v>54</v>
      </c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spans="1:24" ht="19.899999999999999" customHeight="1" x14ac:dyDescent="0.25">
      <c r="A21" s="143">
        <v>8</v>
      </c>
      <c r="B21" s="143"/>
      <c r="C21" s="143"/>
      <c r="D21" s="143"/>
      <c r="E21" s="177" t="s">
        <v>55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ht="19.899999999999999" customHeight="1" x14ac:dyDescent="0.25">
      <c r="A22" s="143">
        <v>9</v>
      </c>
      <c r="B22" s="143"/>
      <c r="C22" s="143"/>
      <c r="D22" s="143"/>
      <c r="E22" s="177" t="s">
        <v>56</v>
      </c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  <row r="23" spans="1:24" ht="19.899999999999999" customHeight="1" x14ac:dyDescent="0.25">
      <c r="A23" s="143">
        <v>10</v>
      </c>
      <c r="B23" s="143"/>
      <c r="C23" s="143"/>
      <c r="D23" s="143"/>
      <c r="E23" s="178" t="s">
        <v>57</v>
      </c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1:24" ht="19.899999999999999" customHeight="1" x14ac:dyDescent="0.25">
      <c r="A24" s="143">
        <v>11</v>
      </c>
      <c r="B24" s="143"/>
      <c r="C24" s="143"/>
      <c r="D24" s="143"/>
      <c r="E24" s="178" t="s">
        <v>57</v>
      </c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1:24" ht="19.899999999999999" customHeight="1" x14ac:dyDescent="0.25">
      <c r="A25" s="143">
        <v>12</v>
      </c>
      <c r="B25" s="143"/>
      <c r="C25" s="143"/>
      <c r="D25" s="143"/>
      <c r="E25" s="178" t="s">
        <v>58</v>
      </c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9.899999999999999" customHeight="1" x14ac:dyDescent="0.25">
      <c r="A26" s="143">
        <v>13</v>
      </c>
      <c r="B26" s="143"/>
      <c r="C26" s="143"/>
      <c r="D26" s="143"/>
      <c r="E26" s="178" t="s">
        <v>57</v>
      </c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1:24" ht="19.899999999999999" customHeight="1" x14ac:dyDescent="0.25">
      <c r="A27" s="143">
        <v>14</v>
      </c>
      <c r="B27" s="143"/>
      <c r="C27" s="143"/>
      <c r="D27" s="143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spans="1:24" ht="19.899999999999999" customHeight="1" x14ac:dyDescent="0.25">
      <c r="A28" s="143">
        <v>15</v>
      </c>
      <c r="B28" s="143"/>
      <c r="C28" s="143"/>
      <c r="D28" s="143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spans="1:24" ht="19.899999999999999" customHeight="1" x14ac:dyDescent="0.25">
      <c r="A29" s="143">
        <v>16</v>
      </c>
      <c r="B29" s="143"/>
      <c r="C29" s="143"/>
      <c r="D29" s="143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 spans="1:24" ht="19.899999999999999" customHeight="1" x14ac:dyDescent="0.25">
      <c r="A30" s="143">
        <v>17</v>
      </c>
      <c r="B30" s="143"/>
      <c r="C30" s="143"/>
      <c r="D30" s="143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 spans="1:24" ht="19.899999999999999" customHeight="1" x14ac:dyDescent="0.25">
      <c r="A31" s="143">
        <v>18</v>
      </c>
      <c r="B31" s="143"/>
      <c r="C31" s="143"/>
      <c r="D31" s="143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</row>
    <row r="32" spans="1:24" ht="19.899999999999999" customHeight="1" x14ac:dyDescent="0.25">
      <c r="A32" s="143">
        <v>19</v>
      </c>
      <c r="B32" s="143"/>
      <c r="C32" s="143"/>
      <c r="D32" s="143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spans="1:24" ht="19.899999999999999" customHeight="1" x14ac:dyDescent="0.25">
      <c r="A33" s="143">
        <v>20</v>
      </c>
      <c r="B33" s="143"/>
      <c r="C33" s="143"/>
      <c r="D33" s="143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</sheetData>
  <mergeCells count="60">
    <mergeCell ref="A7:B7"/>
    <mergeCell ref="C7:D7"/>
    <mergeCell ref="E7:F7"/>
    <mergeCell ref="A2:X2"/>
    <mergeCell ref="C3:F3"/>
    <mergeCell ref="I3:J3"/>
    <mergeCell ref="O3:X3"/>
    <mergeCell ref="A4:F4"/>
    <mergeCell ref="G4:X4"/>
    <mergeCell ref="D5:H5"/>
    <mergeCell ref="O5:X5"/>
    <mergeCell ref="A6:B6"/>
    <mergeCell ref="C6:D6"/>
    <mergeCell ref="E6:F6"/>
    <mergeCell ref="A8:D9"/>
    <mergeCell ref="E8:X8"/>
    <mergeCell ref="A10:D11"/>
    <mergeCell ref="A12:X12"/>
    <mergeCell ref="A13:D13"/>
    <mergeCell ref="E13:X13"/>
    <mergeCell ref="A14:D14"/>
    <mergeCell ref="E14:X14"/>
    <mergeCell ref="A15:D15"/>
    <mergeCell ref="E15:X15"/>
    <mergeCell ref="A16:D16"/>
    <mergeCell ref="E16:X16"/>
    <mergeCell ref="A17:D17"/>
    <mergeCell ref="E17:X17"/>
    <mergeCell ref="A18:D18"/>
    <mergeCell ref="E18:X18"/>
    <mergeCell ref="A19:D19"/>
    <mergeCell ref="E19:X19"/>
    <mergeCell ref="A20:D20"/>
    <mergeCell ref="E20:X20"/>
    <mergeCell ref="A21:D21"/>
    <mergeCell ref="E21:X21"/>
    <mergeCell ref="A22:D22"/>
    <mergeCell ref="E22:X22"/>
    <mergeCell ref="A23:D23"/>
    <mergeCell ref="E23:X23"/>
    <mergeCell ref="A24:D24"/>
    <mergeCell ref="E24:X24"/>
    <mergeCell ref="A25:D25"/>
    <mergeCell ref="E25:X25"/>
    <mergeCell ref="A26:D26"/>
    <mergeCell ref="E26:X26"/>
    <mergeCell ref="A27:D27"/>
    <mergeCell ref="E27:X27"/>
    <mergeCell ref="A28:D28"/>
    <mergeCell ref="E28:X28"/>
    <mergeCell ref="A32:D32"/>
    <mergeCell ref="E32:X32"/>
    <mergeCell ref="A33:D33"/>
    <mergeCell ref="E33:X33"/>
    <mergeCell ref="A29:D29"/>
    <mergeCell ref="E29:X29"/>
    <mergeCell ref="A30:D30"/>
    <mergeCell ref="E30:X30"/>
    <mergeCell ref="A31:D31"/>
    <mergeCell ref="E31:X31"/>
  </mergeCells>
  <conditionalFormatting sqref="L7">
    <cfRule type="cellIs" dxfId="11" priority="1" operator="lessThan">
      <formula>0.5</formula>
    </cfRule>
  </conditionalFormatting>
  <dataValidations count="2">
    <dataValidation type="list" allowBlank="1" showInputMessage="1" showErrorMessage="1" sqref="A3" xr:uid="{E758F023-4FA4-4CA2-A3B7-5C1352D5746A}">
      <formula1>$A$1:$A$1</formula1>
    </dataValidation>
    <dataValidation type="list" allowBlank="1" showInputMessage="1" showErrorMessage="1" sqref="O5 H3 K3" xr:uid="{03A21375-B56F-42C0-849A-B04D87BD77CE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77311-E559-4E84-9EB9-0FB5ECFA58F7}">
  <dimension ref="A2:AN52"/>
  <sheetViews>
    <sheetView topLeftCell="A16" zoomScaleNormal="100" workbookViewId="0">
      <selection activeCell="B10" sqref="B10:B39"/>
    </sheetView>
  </sheetViews>
  <sheetFormatPr defaultRowHeight="15" x14ac:dyDescent="0.25"/>
  <cols>
    <col min="1" max="1" width="13" customWidth="1"/>
    <col min="2" max="2" width="8" customWidth="1"/>
    <col min="3" max="3" width="11.85546875" customWidth="1"/>
    <col min="4" max="23" width="5.7109375" customWidth="1"/>
    <col min="24" max="24" width="17.5703125" customWidth="1"/>
    <col min="25" max="25" width="12.140625" customWidth="1"/>
    <col min="26" max="26" width="11.42578125" customWidth="1"/>
    <col min="27" max="27" width="12.140625" customWidth="1"/>
    <col min="28" max="28" width="15.7109375" customWidth="1"/>
    <col min="29" max="29" width="12.5703125" customWidth="1"/>
    <col min="30" max="30" width="21.7109375" customWidth="1"/>
  </cols>
  <sheetData>
    <row r="2" spans="1:40" ht="21" x14ac:dyDescent="0.35">
      <c r="D2" s="88" t="s">
        <v>45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Z2" s="41">
        <v>5</v>
      </c>
      <c r="AA2" s="38">
        <f>COUNTIF(Z10:Z49,5)</f>
        <v>0</v>
      </c>
    </row>
    <row r="3" spans="1:40" ht="21" x14ac:dyDescent="0.35"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Z3" s="41">
        <v>4</v>
      </c>
      <c r="AA3" s="38">
        <f>COUNTIF(Z10:Z49,4)</f>
        <v>2</v>
      </c>
    </row>
    <row r="4" spans="1:40" ht="21" x14ac:dyDescent="0.35"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Z4" s="41">
        <v>3</v>
      </c>
      <c r="AA4" s="38">
        <f>COUNTIF(Z10:Z51,3)</f>
        <v>20</v>
      </c>
    </row>
    <row r="5" spans="1:40" ht="21.75" thickBot="1" x14ac:dyDescent="0.4">
      <c r="Z5" s="41">
        <v>2</v>
      </c>
      <c r="AA5" s="38">
        <f>COUNTIF(Z10:Z52,2)</f>
        <v>4</v>
      </c>
    </row>
    <row r="6" spans="1:40" ht="29.25" thickBot="1" x14ac:dyDescent="0.5">
      <c r="F6" s="90" t="s">
        <v>18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T6" s="30" t="s">
        <v>20</v>
      </c>
      <c r="U6" s="30"/>
      <c r="V6" s="30"/>
      <c r="W6" s="30"/>
      <c r="X6" s="31">
        <v>13</v>
      </c>
    </row>
    <row r="7" spans="1:40" x14ac:dyDescent="0.25"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9" spans="1:40" ht="56.25" x14ac:dyDescent="0.25">
      <c r="A9" s="57" t="s">
        <v>5</v>
      </c>
      <c r="B9" s="83" t="s">
        <v>40</v>
      </c>
      <c r="C9" s="83" t="s">
        <v>28</v>
      </c>
      <c r="D9" s="58">
        <v>1</v>
      </c>
      <c r="E9" s="58">
        <v>2</v>
      </c>
      <c r="F9" s="58">
        <v>3</v>
      </c>
      <c r="G9" s="58">
        <v>4</v>
      </c>
      <c r="H9" s="58">
        <v>5</v>
      </c>
      <c r="I9" s="58">
        <v>6</v>
      </c>
      <c r="J9" s="58">
        <v>7</v>
      </c>
      <c r="K9" s="58">
        <v>8</v>
      </c>
      <c r="L9" s="58">
        <v>9</v>
      </c>
      <c r="M9" s="58">
        <v>10</v>
      </c>
      <c r="N9" s="58">
        <v>11</v>
      </c>
      <c r="O9" s="58">
        <v>12</v>
      </c>
      <c r="P9" s="58">
        <v>13</v>
      </c>
      <c r="Q9" s="58">
        <v>14</v>
      </c>
      <c r="R9" s="58">
        <v>15</v>
      </c>
      <c r="S9" s="58">
        <v>16</v>
      </c>
      <c r="T9" s="58">
        <v>17</v>
      </c>
      <c r="U9" s="58">
        <v>18</v>
      </c>
      <c r="V9" s="58">
        <v>19</v>
      </c>
      <c r="W9" s="58">
        <v>20</v>
      </c>
      <c r="X9" s="58" t="s">
        <v>37</v>
      </c>
      <c r="Y9" s="58" t="s">
        <v>19</v>
      </c>
      <c r="Z9" s="58" t="s">
        <v>26</v>
      </c>
      <c r="AA9" s="58" t="s">
        <v>27</v>
      </c>
      <c r="AB9" s="58" t="s">
        <v>23</v>
      </c>
      <c r="AC9" s="80" t="s">
        <v>24</v>
      </c>
      <c r="AD9" s="51" t="s">
        <v>25</v>
      </c>
      <c r="AE9" s="19" t="str">
        <f t="shared" ref="AE9:AE47" si="0">A10</f>
        <v xml:space="preserve">Фамилия </v>
      </c>
      <c r="AF9" s="20">
        <f t="shared" ref="AF9:AF47" si="1">Y10</f>
        <v>0.53846153846153844</v>
      </c>
      <c r="AG9" s="19"/>
      <c r="AH9" s="19"/>
      <c r="AI9" s="34"/>
      <c r="AJ9" s="34"/>
      <c r="AK9" s="34"/>
      <c r="AL9" s="34"/>
      <c r="AM9" s="34"/>
      <c r="AN9" s="34"/>
    </row>
    <row r="10" spans="1:40" ht="15.75" x14ac:dyDescent="0.25">
      <c r="A10" s="48" t="s">
        <v>16</v>
      </c>
      <c r="B10" s="85">
        <v>1</v>
      </c>
      <c r="C10" s="45">
        <v>70121</v>
      </c>
      <c r="D10" s="45">
        <v>1</v>
      </c>
      <c r="E10" s="45">
        <v>1</v>
      </c>
      <c r="F10" s="45">
        <v>0</v>
      </c>
      <c r="G10" s="45">
        <v>1</v>
      </c>
      <c r="H10" s="45">
        <v>0</v>
      </c>
      <c r="I10" s="45">
        <v>1</v>
      </c>
      <c r="J10" s="45">
        <v>0</v>
      </c>
      <c r="K10" s="45">
        <v>1</v>
      </c>
      <c r="L10" s="45">
        <v>0</v>
      </c>
      <c r="M10" s="45">
        <v>0</v>
      </c>
      <c r="N10" s="45">
        <v>1</v>
      </c>
      <c r="O10" s="45">
        <v>0</v>
      </c>
      <c r="P10" s="45">
        <v>1</v>
      </c>
      <c r="Q10" s="8"/>
      <c r="R10" s="8"/>
      <c r="S10" s="8"/>
      <c r="T10" s="8"/>
      <c r="U10" s="8"/>
      <c r="V10" s="8"/>
      <c r="W10" s="8"/>
      <c r="X10" s="59">
        <f t="shared" ref="X10:X49" si="2">COUNTIF(D10:W10,"1")</f>
        <v>7</v>
      </c>
      <c r="Y10" s="60">
        <f>X10/$X$6</f>
        <v>0.53846153846153844</v>
      </c>
      <c r="Z10" s="61">
        <v>3</v>
      </c>
      <c r="AA10" s="61">
        <v>3</v>
      </c>
      <c r="AB10" s="62" t="str">
        <f>IF(Z10=AA10,"подтвердил",IF(Z10&gt;AA10,"повысил","понизил"))</f>
        <v>подтвердил</v>
      </c>
      <c r="AC10" s="44">
        <f t="shared" ref="AC10:AC49" si="3">Z10-AA10</f>
        <v>0</v>
      </c>
      <c r="AD10" s="43"/>
      <c r="AE10" s="19" t="str">
        <f t="shared" si="0"/>
        <v xml:space="preserve">Фамилия </v>
      </c>
      <c r="AF10" s="20">
        <f t="shared" si="1"/>
        <v>0.46153846153846156</v>
      </c>
      <c r="AG10" s="19"/>
      <c r="AH10" s="19"/>
      <c r="AI10" s="34"/>
      <c r="AJ10" s="34"/>
      <c r="AK10" s="34"/>
      <c r="AL10" s="34"/>
      <c r="AM10" s="34"/>
      <c r="AN10" s="34"/>
    </row>
    <row r="11" spans="1:40" ht="15.75" x14ac:dyDescent="0.25">
      <c r="A11" s="48" t="s">
        <v>16</v>
      </c>
      <c r="B11" s="85">
        <v>2</v>
      </c>
      <c r="C11" s="45">
        <v>70122</v>
      </c>
      <c r="D11" s="45">
        <v>1</v>
      </c>
      <c r="E11" s="45">
        <v>1</v>
      </c>
      <c r="F11" s="45">
        <v>0</v>
      </c>
      <c r="G11" s="45">
        <v>0</v>
      </c>
      <c r="H11" s="45">
        <v>1</v>
      </c>
      <c r="I11" s="45">
        <v>1</v>
      </c>
      <c r="J11" s="45">
        <v>0</v>
      </c>
      <c r="K11" s="45">
        <v>1</v>
      </c>
      <c r="L11" s="45">
        <v>0</v>
      </c>
      <c r="M11" s="45">
        <v>1</v>
      </c>
      <c r="N11" s="45">
        <v>0</v>
      </c>
      <c r="O11" s="45">
        <v>0</v>
      </c>
      <c r="P11" s="45">
        <v>0</v>
      </c>
      <c r="Q11" s="8"/>
      <c r="R11" s="8"/>
      <c r="S11" s="8"/>
      <c r="T11" s="8"/>
      <c r="U11" s="8"/>
      <c r="V11" s="8"/>
      <c r="W11" s="8"/>
      <c r="X11" s="59">
        <f t="shared" si="2"/>
        <v>6</v>
      </c>
      <c r="Y11" s="60">
        <f t="shared" ref="Y11:Y49" si="4">X11/$X$6</f>
        <v>0.46153846153846156</v>
      </c>
      <c r="Z11" s="61">
        <v>3</v>
      </c>
      <c r="AA11" s="61">
        <v>3</v>
      </c>
      <c r="AB11" s="62" t="str">
        <f t="shared" ref="AB11:AB49" si="5">IF(Z11=AA11,"подтвердил",IF(Z11&gt;AA11,"повысил","понизил"))</f>
        <v>подтвердил</v>
      </c>
      <c r="AC11" s="44">
        <f t="shared" si="3"/>
        <v>0</v>
      </c>
      <c r="AD11" s="43"/>
      <c r="AE11" s="19" t="str">
        <f t="shared" si="0"/>
        <v xml:space="preserve">Фамилия </v>
      </c>
      <c r="AF11" s="20">
        <f t="shared" si="1"/>
        <v>0.15384615384615385</v>
      </c>
      <c r="AG11" s="19"/>
      <c r="AH11" s="19"/>
      <c r="AI11" s="34"/>
      <c r="AJ11" s="34"/>
      <c r="AK11" s="34"/>
      <c r="AL11" s="34"/>
      <c r="AM11" s="34"/>
      <c r="AN11" s="34"/>
    </row>
    <row r="12" spans="1:40" ht="15.75" x14ac:dyDescent="0.25">
      <c r="A12" s="48" t="s">
        <v>16</v>
      </c>
      <c r="B12" s="85">
        <v>3</v>
      </c>
      <c r="C12" s="45">
        <v>70123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1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1</v>
      </c>
      <c r="P12" s="45">
        <v>0</v>
      </c>
      <c r="Q12" s="8"/>
      <c r="R12" s="8"/>
      <c r="S12" s="8"/>
      <c r="T12" s="8"/>
      <c r="U12" s="8"/>
      <c r="V12" s="8"/>
      <c r="W12" s="8"/>
      <c r="X12" s="59">
        <f t="shared" si="2"/>
        <v>2</v>
      </c>
      <c r="Y12" s="60">
        <f t="shared" si="4"/>
        <v>0.15384615384615385</v>
      </c>
      <c r="Z12" s="61">
        <v>2</v>
      </c>
      <c r="AA12" s="61">
        <v>3</v>
      </c>
      <c r="AB12" s="62" t="str">
        <f t="shared" si="5"/>
        <v>понизил</v>
      </c>
      <c r="AC12" s="44">
        <f t="shared" si="3"/>
        <v>-1</v>
      </c>
      <c r="AD12" s="43"/>
      <c r="AE12" s="19" t="str">
        <f t="shared" si="0"/>
        <v xml:space="preserve">Фамилия </v>
      </c>
      <c r="AF12" s="20">
        <f t="shared" si="1"/>
        <v>0.46153846153846156</v>
      </c>
      <c r="AG12" s="19"/>
      <c r="AH12" s="19"/>
      <c r="AI12" s="34"/>
      <c r="AJ12" s="34"/>
      <c r="AK12" s="34"/>
      <c r="AL12" s="34"/>
      <c r="AM12" s="34"/>
      <c r="AN12" s="34"/>
    </row>
    <row r="13" spans="1:40" ht="15.75" x14ac:dyDescent="0.25">
      <c r="A13" s="48" t="s">
        <v>16</v>
      </c>
      <c r="B13" s="85">
        <v>4</v>
      </c>
      <c r="C13" s="45">
        <v>70124</v>
      </c>
      <c r="D13" s="45">
        <v>1</v>
      </c>
      <c r="E13" s="45">
        <v>1</v>
      </c>
      <c r="F13" s="45">
        <v>0</v>
      </c>
      <c r="G13" s="45">
        <v>1</v>
      </c>
      <c r="H13" s="45">
        <v>0</v>
      </c>
      <c r="I13" s="45">
        <v>1</v>
      </c>
      <c r="J13" s="45">
        <v>0</v>
      </c>
      <c r="K13" s="45">
        <v>1</v>
      </c>
      <c r="L13" s="45">
        <v>0</v>
      </c>
      <c r="M13" s="45">
        <v>1</v>
      </c>
      <c r="N13" s="45">
        <v>0</v>
      </c>
      <c r="O13" s="45">
        <v>0</v>
      </c>
      <c r="P13" s="45">
        <v>0</v>
      </c>
      <c r="Q13" s="8"/>
      <c r="R13" s="8"/>
      <c r="S13" s="8"/>
      <c r="T13" s="8"/>
      <c r="U13" s="8"/>
      <c r="V13" s="8"/>
      <c r="W13" s="8"/>
      <c r="X13" s="59">
        <f t="shared" si="2"/>
        <v>6</v>
      </c>
      <c r="Y13" s="60">
        <f t="shared" si="4"/>
        <v>0.46153846153846156</v>
      </c>
      <c r="Z13" s="61">
        <v>3</v>
      </c>
      <c r="AA13" s="61">
        <v>3</v>
      </c>
      <c r="AB13" s="62" t="str">
        <f t="shared" si="5"/>
        <v>подтвердил</v>
      </c>
      <c r="AC13" s="44">
        <f t="shared" si="3"/>
        <v>0</v>
      </c>
      <c r="AD13" s="43"/>
      <c r="AE13" s="19" t="str">
        <f t="shared" si="0"/>
        <v xml:space="preserve">Фамилия </v>
      </c>
      <c r="AF13" s="20">
        <f t="shared" si="1"/>
        <v>0.46153846153846156</v>
      </c>
      <c r="AG13" s="19"/>
      <c r="AH13" s="19"/>
      <c r="AI13" s="34"/>
      <c r="AJ13" s="34"/>
      <c r="AK13" s="34"/>
      <c r="AL13" s="34"/>
      <c r="AM13" s="34"/>
      <c r="AN13" s="34"/>
    </row>
    <row r="14" spans="1:40" ht="15.75" x14ac:dyDescent="0.25">
      <c r="A14" s="48" t="s">
        <v>16</v>
      </c>
      <c r="B14" s="85">
        <v>5</v>
      </c>
      <c r="C14" s="45">
        <v>70125</v>
      </c>
      <c r="D14" s="45">
        <v>1</v>
      </c>
      <c r="E14" s="45">
        <v>0</v>
      </c>
      <c r="F14" s="45">
        <v>0</v>
      </c>
      <c r="G14" s="45">
        <v>0</v>
      </c>
      <c r="H14" s="45">
        <v>1</v>
      </c>
      <c r="I14" s="45">
        <v>1</v>
      </c>
      <c r="J14" s="45">
        <v>0</v>
      </c>
      <c r="K14" s="45">
        <v>1</v>
      </c>
      <c r="L14" s="45">
        <v>0</v>
      </c>
      <c r="M14" s="45">
        <v>1</v>
      </c>
      <c r="N14" s="45">
        <v>0</v>
      </c>
      <c r="O14" s="45">
        <v>1</v>
      </c>
      <c r="P14" s="45">
        <v>0</v>
      </c>
      <c r="Q14" s="8"/>
      <c r="R14" s="8"/>
      <c r="S14" s="8"/>
      <c r="T14" s="8"/>
      <c r="U14" s="8"/>
      <c r="V14" s="8"/>
      <c r="W14" s="8"/>
      <c r="X14" s="59">
        <f t="shared" si="2"/>
        <v>6</v>
      </c>
      <c r="Y14" s="60">
        <f t="shared" si="4"/>
        <v>0.46153846153846156</v>
      </c>
      <c r="Z14" s="61">
        <v>3</v>
      </c>
      <c r="AA14" s="61">
        <v>3</v>
      </c>
      <c r="AB14" s="62" t="str">
        <f t="shared" si="5"/>
        <v>подтвердил</v>
      </c>
      <c r="AC14" s="44">
        <f t="shared" si="3"/>
        <v>0</v>
      </c>
      <c r="AD14" s="43"/>
      <c r="AE14" s="19" t="str">
        <f t="shared" si="0"/>
        <v xml:space="preserve">Фамилия </v>
      </c>
      <c r="AF14" s="20">
        <f t="shared" si="1"/>
        <v>0.46153846153846156</v>
      </c>
      <c r="AG14" s="19"/>
      <c r="AH14" s="19"/>
      <c r="AI14" s="34"/>
      <c r="AJ14" s="34"/>
      <c r="AK14" s="34"/>
      <c r="AL14" s="34"/>
      <c r="AM14" s="34"/>
      <c r="AN14" s="34"/>
    </row>
    <row r="15" spans="1:40" ht="15.75" x14ac:dyDescent="0.25">
      <c r="A15" s="48" t="s">
        <v>16</v>
      </c>
      <c r="B15" s="85">
        <v>6</v>
      </c>
      <c r="C15" s="45">
        <v>70126</v>
      </c>
      <c r="D15" s="45">
        <v>1</v>
      </c>
      <c r="E15" s="45">
        <v>0</v>
      </c>
      <c r="F15" s="45">
        <v>1</v>
      </c>
      <c r="G15" s="45">
        <v>0</v>
      </c>
      <c r="H15" s="45">
        <v>1</v>
      </c>
      <c r="I15" s="45">
        <v>1</v>
      </c>
      <c r="J15" s="45">
        <v>1</v>
      </c>
      <c r="K15" s="45">
        <v>0</v>
      </c>
      <c r="L15" s="45">
        <v>0</v>
      </c>
      <c r="M15" s="45">
        <v>0</v>
      </c>
      <c r="N15" s="45">
        <v>0</v>
      </c>
      <c r="O15" s="45">
        <v>1</v>
      </c>
      <c r="P15" s="45">
        <v>0</v>
      </c>
      <c r="Q15" s="8"/>
      <c r="R15" s="8"/>
      <c r="S15" s="8"/>
      <c r="T15" s="8"/>
      <c r="U15" s="8"/>
      <c r="V15" s="8"/>
      <c r="W15" s="8"/>
      <c r="X15" s="59">
        <f t="shared" si="2"/>
        <v>6</v>
      </c>
      <c r="Y15" s="60">
        <f t="shared" si="4"/>
        <v>0.46153846153846156</v>
      </c>
      <c r="Z15" s="61">
        <v>3</v>
      </c>
      <c r="AA15" s="61">
        <v>3</v>
      </c>
      <c r="AB15" s="62" t="str">
        <f t="shared" si="5"/>
        <v>подтвердил</v>
      </c>
      <c r="AC15" s="44">
        <f t="shared" si="3"/>
        <v>0</v>
      </c>
      <c r="AD15" s="43"/>
      <c r="AE15" s="19" t="str">
        <f t="shared" si="0"/>
        <v xml:space="preserve">Фамилия </v>
      </c>
      <c r="AF15" s="20">
        <f t="shared" si="1"/>
        <v>0.46153846153846156</v>
      </c>
      <c r="AG15" s="19"/>
      <c r="AH15" s="19"/>
      <c r="AI15" s="34"/>
      <c r="AJ15" s="34"/>
      <c r="AK15" s="34"/>
      <c r="AL15" s="34"/>
      <c r="AM15" s="34"/>
      <c r="AN15" s="34"/>
    </row>
    <row r="16" spans="1:40" ht="15.75" x14ac:dyDescent="0.25">
      <c r="A16" s="48" t="s">
        <v>16</v>
      </c>
      <c r="B16" s="85">
        <v>7</v>
      </c>
      <c r="C16" s="45">
        <v>70127</v>
      </c>
      <c r="D16" s="45">
        <v>0</v>
      </c>
      <c r="E16" s="45">
        <v>0</v>
      </c>
      <c r="F16" s="45">
        <v>0</v>
      </c>
      <c r="G16" s="45">
        <v>0</v>
      </c>
      <c r="H16" s="45">
        <v>1</v>
      </c>
      <c r="I16" s="45">
        <v>1</v>
      </c>
      <c r="J16" s="45">
        <v>1</v>
      </c>
      <c r="K16" s="45">
        <v>1</v>
      </c>
      <c r="L16" s="45">
        <v>0</v>
      </c>
      <c r="M16" s="45">
        <v>1</v>
      </c>
      <c r="N16" s="45">
        <v>0</v>
      </c>
      <c r="O16" s="45">
        <v>1</v>
      </c>
      <c r="P16" s="45">
        <v>0</v>
      </c>
      <c r="Q16" s="8"/>
      <c r="R16" s="8"/>
      <c r="S16" s="8"/>
      <c r="T16" s="8"/>
      <c r="U16" s="8"/>
      <c r="V16" s="8"/>
      <c r="W16" s="8"/>
      <c r="X16" s="59">
        <f t="shared" si="2"/>
        <v>6</v>
      </c>
      <c r="Y16" s="60">
        <f t="shared" si="4"/>
        <v>0.46153846153846156</v>
      </c>
      <c r="Z16" s="61">
        <v>3</v>
      </c>
      <c r="AA16" s="61">
        <v>3</v>
      </c>
      <c r="AB16" s="62" t="str">
        <f t="shared" si="5"/>
        <v>подтвердил</v>
      </c>
      <c r="AC16" s="44">
        <f t="shared" si="3"/>
        <v>0</v>
      </c>
      <c r="AD16" s="43"/>
      <c r="AE16" s="19" t="str">
        <f t="shared" si="0"/>
        <v xml:space="preserve">Фамилия </v>
      </c>
      <c r="AF16" s="20">
        <f t="shared" si="1"/>
        <v>0.69230769230769229</v>
      </c>
      <c r="AG16" s="19"/>
      <c r="AH16" s="19"/>
      <c r="AI16" s="34"/>
      <c r="AJ16" s="34"/>
      <c r="AK16" s="34"/>
      <c r="AL16" s="34"/>
      <c r="AM16" s="34"/>
      <c r="AN16" s="34"/>
    </row>
    <row r="17" spans="1:40" ht="15.75" x14ac:dyDescent="0.25">
      <c r="A17" s="48" t="s">
        <v>16</v>
      </c>
      <c r="B17" s="85">
        <v>8</v>
      </c>
      <c r="C17" s="45">
        <v>70128</v>
      </c>
      <c r="D17" s="45">
        <v>0</v>
      </c>
      <c r="E17" s="45">
        <v>1</v>
      </c>
      <c r="F17" s="45">
        <v>0</v>
      </c>
      <c r="G17" s="45">
        <v>0</v>
      </c>
      <c r="H17" s="45">
        <v>1</v>
      </c>
      <c r="I17" s="45">
        <v>1</v>
      </c>
      <c r="J17" s="45">
        <v>1</v>
      </c>
      <c r="K17" s="45">
        <v>1</v>
      </c>
      <c r="L17" s="45">
        <v>1</v>
      </c>
      <c r="M17" s="45">
        <v>0</v>
      </c>
      <c r="N17" s="45">
        <v>1</v>
      </c>
      <c r="O17" s="45">
        <v>1</v>
      </c>
      <c r="P17" s="45">
        <v>1</v>
      </c>
      <c r="Q17" s="8"/>
      <c r="R17" s="8"/>
      <c r="S17" s="8"/>
      <c r="T17" s="8"/>
      <c r="U17" s="8"/>
      <c r="V17" s="8"/>
      <c r="W17" s="8"/>
      <c r="X17" s="59">
        <f t="shared" si="2"/>
        <v>9</v>
      </c>
      <c r="Y17" s="60">
        <f t="shared" si="4"/>
        <v>0.69230769230769229</v>
      </c>
      <c r="Z17" s="61">
        <v>4</v>
      </c>
      <c r="AA17" s="61">
        <v>4</v>
      </c>
      <c r="AB17" s="62" t="str">
        <f t="shared" si="5"/>
        <v>подтвердил</v>
      </c>
      <c r="AC17" s="44">
        <f t="shared" si="3"/>
        <v>0</v>
      </c>
      <c r="AD17" s="43"/>
      <c r="AE17" s="19" t="str">
        <f t="shared" si="0"/>
        <v xml:space="preserve">Фамилия </v>
      </c>
      <c r="AF17" s="20">
        <f t="shared" si="1"/>
        <v>0.46153846153846156</v>
      </c>
      <c r="AG17" s="19"/>
      <c r="AH17" s="19"/>
      <c r="AI17" s="34"/>
      <c r="AJ17" s="34"/>
      <c r="AK17" s="34"/>
      <c r="AL17" s="34"/>
      <c r="AM17" s="34"/>
      <c r="AN17" s="34"/>
    </row>
    <row r="18" spans="1:40" ht="15.75" x14ac:dyDescent="0.25">
      <c r="A18" s="48" t="s">
        <v>16</v>
      </c>
      <c r="B18" s="85">
        <v>9</v>
      </c>
      <c r="C18" s="45">
        <v>70129</v>
      </c>
      <c r="D18" s="45">
        <v>1</v>
      </c>
      <c r="E18" s="45">
        <v>1</v>
      </c>
      <c r="F18" s="45">
        <v>1</v>
      </c>
      <c r="G18" s="45">
        <v>0</v>
      </c>
      <c r="H18" s="45">
        <v>1</v>
      </c>
      <c r="I18" s="45">
        <v>0</v>
      </c>
      <c r="J18" s="45">
        <v>0</v>
      </c>
      <c r="K18" s="45">
        <v>1</v>
      </c>
      <c r="L18" s="45">
        <v>0</v>
      </c>
      <c r="M18" s="45">
        <v>1</v>
      </c>
      <c r="N18" s="45">
        <v>0</v>
      </c>
      <c r="O18" s="45">
        <v>0</v>
      </c>
      <c r="P18" s="45">
        <v>0</v>
      </c>
      <c r="Q18" s="8"/>
      <c r="R18" s="8"/>
      <c r="S18" s="8"/>
      <c r="T18" s="8"/>
      <c r="U18" s="8"/>
      <c r="V18" s="8"/>
      <c r="W18" s="8"/>
      <c r="X18" s="59">
        <f t="shared" si="2"/>
        <v>6</v>
      </c>
      <c r="Y18" s="60">
        <f t="shared" si="4"/>
        <v>0.46153846153846156</v>
      </c>
      <c r="Z18" s="61">
        <v>3</v>
      </c>
      <c r="AA18" s="61">
        <v>3</v>
      </c>
      <c r="AB18" s="62" t="str">
        <f t="shared" si="5"/>
        <v>подтвердил</v>
      </c>
      <c r="AC18" s="44">
        <f t="shared" si="3"/>
        <v>0</v>
      </c>
      <c r="AD18" s="43"/>
      <c r="AE18" s="19" t="str">
        <f t="shared" si="0"/>
        <v xml:space="preserve">Фамилия </v>
      </c>
      <c r="AF18" s="20">
        <f t="shared" si="1"/>
        <v>0.46153846153846156</v>
      </c>
      <c r="AG18" s="19"/>
      <c r="AH18" s="19"/>
      <c r="AI18" s="34"/>
      <c r="AJ18" s="34"/>
      <c r="AK18" s="34"/>
      <c r="AL18" s="34"/>
      <c r="AM18" s="34"/>
      <c r="AN18" s="34"/>
    </row>
    <row r="19" spans="1:40" ht="15.75" x14ac:dyDescent="0.25">
      <c r="A19" s="48" t="s">
        <v>16</v>
      </c>
      <c r="B19" s="85">
        <v>10</v>
      </c>
      <c r="C19" s="45">
        <v>70130</v>
      </c>
      <c r="D19" s="45">
        <v>1</v>
      </c>
      <c r="E19" s="45">
        <v>0</v>
      </c>
      <c r="F19" s="45">
        <v>1</v>
      </c>
      <c r="G19" s="45">
        <v>1</v>
      </c>
      <c r="H19" s="45">
        <v>1</v>
      </c>
      <c r="I19" s="45">
        <v>1</v>
      </c>
      <c r="J19" s="45">
        <v>0</v>
      </c>
      <c r="K19" s="45">
        <v>1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8"/>
      <c r="R19" s="8"/>
      <c r="S19" s="8"/>
      <c r="T19" s="8"/>
      <c r="U19" s="8"/>
      <c r="V19" s="8"/>
      <c r="W19" s="8"/>
      <c r="X19" s="59">
        <f t="shared" si="2"/>
        <v>6</v>
      </c>
      <c r="Y19" s="60">
        <f t="shared" si="4"/>
        <v>0.46153846153846156</v>
      </c>
      <c r="Z19" s="61">
        <v>3</v>
      </c>
      <c r="AA19" s="61">
        <v>3</v>
      </c>
      <c r="AB19" s="62" t="str">
        <f t="shared" si="5"/>
        <v>подтвердил</v>
      </c>
      <c r="AC19" s="44">
        <f t="shared" si="3"/>
        <v>0</v>
      </c>
      <c r="AD19" s="43"/>
      <c r="AE19" s="19" t="str">
        <f t="shared" si="0"/>
        <v xml:space="preserve">Фамилия </v>
      </c>
      <c r="AF19" s="20">
        <f t="shared" si="1"/>
        <v>0.46153846153846156</v>
      </c>
      <c r="AG19" s="19"/>
      <c r="AH19" s="19"/>
      <c r="AI19" s="34"/>
      <c r="AJ19" s="34"/>
      <c r="AK19" s="34"/>
      <c r="AL19" s="34"/>
      <c r="AM19" s="34"/>
      <c r="AN19" s="34"/>
    </row>
    <row r="20" spans="1:40" ht="15.75" x14ac:dyDescent="0.25">
      <c r="A20" s="48" t="s">
        <v>16</v>
      </c>
      <c r="B20" s="85">
        <v>11</v>
      </c>
      <c r="C20" s="45">
        <v>70131</v>
      </c>
      <c r="D20" s="45">
        <v>1</v>
      </c>
      <c r="E20" s="45">
        <v>0</v>
      </c>
      <c r="F20" s="45">
        <v>0</v>
      </c>
      <c r="G20" s="45">
        <v>0</v>
      </c>
      <c r="H20" s="45">
        <v>1</v>
      </c>
      <c r="I20" s="45">
        <v>1</v>
      </c>
      <c r="J20" s="45">
        <v>1</v>
      </c>
      <c r="K20" s="45">
        <v>1</v>
      </c>
      <c r="L20" s="45">
        <v>0</v>
      </c>
      <c r="M20" s="45">
        <v>0</v>
      </c>
      <c r="N20" s="45">
        <v>0</v>
      </c>
      <c r="O20" s="45">
        <v>1</v>
      </c>
      <c r="P20" s="45">
        <v>0</v>
      </c>
      <c r="Q20" s="8"/>
      <c r="R20" s="8"/>
      <c r="S20" s="8"/>
      <c r="T20" s="8"/>
      <c r="U20" s="8"/>
      <c r="V20" s="8"/>
      <c r="W20" s="8"/>
      <c r="X20" s="59">
        <f t="shared" si="2"/>
        <v>6</v>
      </c>
      <c r="Y20" s="60">
        <f t="shared" si="4"/>
        <v>0.46153846153846156</v>
      </c>
      <c r="Z20" s="61">
        <v>3</v>
      </c>
      <c r="AA20" s="61">
        <v>4</v>
      </c>
      <c r="AB20" s="62" t="str">
        <f t="shared" si="5"/>
        <v>понизил</v>
      </c>
      <c r="AC20" s="44">
        <f t="shared" si="3"/>
        <v>-1</v>
      </c>
      <c r="AD20" s="43"/>
      <c r="AE20" s="19" t="str">
        <f t="shared" si="0"/>
        <v xml:space="preserve">Фамилия </v>
      </c>
      <c r="AF20" s="20">
        <f t="shared" si="1"/>
        <v>0.46153846153846156</v>
      </c>
      <c r="AG20" s="19"/>
      <c r="AH20" s="19"/>
      <c r="AI20" s="34"/>
      <c r="AJ20" s="34"/>
      <c r="AK20" s="34"/>
      <c r="AL20" s="34"/>
      <c r="AM20" s="34"/>
      <c r="AN20" s="34"/>
    </row>
    <row r="21" spans="1:40" ht="15.75" x14ac:dyDescent="0.25">
      <c r="A21" s="48" t="s">
        <v>16</v>
      </c>
      <c r="B21" s="85">
        <v>12</v>
      </c>
      <c r="C21" s="45">
        <v>70132</v>
      </c>
      <c r="D21" s="45">
        <v>1</v>
      </c>
      <c r="E21" s="45">
        <v>1</v>
      </c>
      <c r="F21" s="45">
        <v>0</v>
      </c>
      <c r="G21" s="45">
        <v>0</v>
      </c>
      <c r="H21" s="45">
        <v>1</v>
      </c>
      <c r="I21" s="45">
        <v>1</v>
      </c>
      <c r="J21" s="45">
        <v>0</v>
      </c>
      <c r="K21" s="45">
        <v>1</v>
      </c>
      <c r="L21" s="45">
        <v>0</v>
      </c>
      <c r="M21" s="45">
        <v>1</v>
      </c>
      <c r="N21" s="45">
        <v>0</v>
      </c>
      <c r="O21" s="45">
        <v>0</v>
      </c>
      <c r="P21" s="45">
        <v>0</v>
      </c>
      <c r="Q21" s="8"/>
      <c r="R21" s="8"/>
      <c r="S21" s="8"/>
      <c r="T21" s="8"/>
      <c r="U21" s="8"/>
      <c r="V21" s="8"/>
      <c r="W21" s="8"/>
      <c r="X21" s="59">
        <f t="shared" si="2"/>
        <v>6</v>
      </c>
      <c r="Y21" s="60">
        <f t="shared" si="4"/>
        <v>0.46153846153846156</v>
      </c>
      <c r="Z21" s="61">
        <v>3</v>
      </c>
      <c r="AA21" s="61">
        <v>3</v>
      </c>
      <c r="AB21" s="62" t="str">
        <f t="shared" si="5"/>
        <v>подтвердил</v>
      </c>
      <c r="AC21" s="44">
        <f t="shared" si="3"/>
        <v>0</v>
      </c>
      <c r="AD21" s="43"/>
      <c r="AE21" s="19" t="str">
        <f t="shared" si="0"/>
        <v xml:space="preserve">Фамилия </v>
      </c>
      <c r="AF21" s="20">
        <f t="shared" si="1"/>
        <v>0.46153846153846156</v>
      </c>
      <c r="AG21" s="19"/>
      <c r="AH21" s="19"/>
      <c r="AI21" s="34"/>
      <c r="AJ21" s="34"/>
      <c r="AK21" s="34"/>
      <c r="AL21" s="34"/>
      <c r="AM21" s="34"/>
      <c r="AN21" s="34"/>
    </row>
    <row r="22" spans="1:40" ht="15.75" x14ac:dyDescent="0.25">
      <c r="A22" s="48" t="s">
        <v>16</v>
      </c>
      <c r="B22" s="85">
        <v>13</v>
      </c>
      <c r="C22" s="45">
        <v>70133</v>
      </c>
      <c r="D22" s="45">
        <v>1</v>
      </c>
      <c r="E22" s="45">
        <v>0</v>
      </c>
      <c r="F22" s="45">
        <v>1</v>
      </c>
      <c r="G22" s="45">
        <v>1</v>
      </c>
      <c r="H22" s="45">
        <v>1</v>
      </c>
      <c r="I22" s="45">
        <v>1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1</v>
      </c>
      <c r="P22" s="45">
        <v>0</v>
      </c>
      <c r="Q22" s="8"/>
      <c r="R22" s="8"/>
      <c r="S22" s="8"/>
      <c r="T22" s="8"/>
      <c r="U22" s="8"/>
      <c r="V22" s="8"/>
      <c r="W22" s="8"/>
      <c r="X22" s="59">
        <f t="shared" si="2"/>
        <v>6</v>
      </c>
      <c r="Y22" s="60">
        <f t="shared" si="4"/>
        <v>0.46153846153846156</v>
      </c>
      <c r="Z22" s="61">
        <v>3</v>
      </c>
      <c r="AA22" s="61">
        <v>4</v>
      </c>
      <c r="AB22" s="62" t="str">
        <f t="shared" si="5"/>
        <v>понизил</v>
      </c>
      <c r="AC22" s="44">
        <f t="shared" si="3"/>
        <v>-1</v>
      </c>
      <c r="AD22" s="43"/>
      <c r="AE22" s="19" t="str">
        <f t="shared" si="0"/>
        <v xml:space="preserve">Фамилия </v>
      </c>
      <c r="AF22" s="20">
        <f t="shared" si="1"/>
        <v>0</v>
      </c>
      <c r="AG22" s="19"/>
      <c r="AH22" s="19"/>
      <c r="AI22" s="34"/>
      <c r="AJ22" s="34"/>
      <c r="AK22" s="34"/>
      <c r="AL22" s="34"/>
      <c r="AM22" s="34"/>
      <c r="AN22" s="34"/>
    </row>
    <row r="23" spans="1:40" ht="15.75" x14ac:dyDescent="0.25">
      <c r="A23" s="48" t="s">
        <v>16</v>
      </c>
      <c r="B23" s="85">
        <v>14</v>
      </c>
      <c r="C23" s="45">
        <v>70134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 t="s">
        <v>34</v>
      </c>
      <c r="R23" s="8"/>
      <c r="S23" s="8"/>
      <c r="T23" s="8"/>
      <c r="U23" s="8"/>
      <c r="V23" s="8"/>
      <c r="W23" s="8"/>
      <c r="X23" s="59">
        <f t="shared" si="2"/>
        <v>0</v>
      </c>
      <c r="Y23" s="60">
        <f t="shared" si="4"/>
        <v>0</v>
      </c>
      <c r="Z23" s="61"/>
      <c r="AA23" s="61"/>
      <c r="AB23" s="62" t="str">
        <f t="shared" si="5"/>
        <v>подтвердил</v>
      </c>
      <c r="AC23" s="44">
        <f t="shared" si="3"/>
        <v>0</v>
      </c>
      <c r="AD23" s="43"/>
      <c r="AE23" s="19" t="str">
        <f t="shared" si="0"/>
        <v xml:space="preserve">Фамилия </v>
      </c>
      <c r="AF23" s="20">
        <f t="shared" si="1"/>
        <v>0.46153846153846156</v>
      </c>
      <c r="AG23" s="19"/>
      <c r="AH23" s="19"/>
      <c r="AI23" s="34"/>
      <c r="AJ23" s="34"/>
      <c r="AK23" s="34"/>
      <c r="AL23" s="34"/>
      <c r="AM23" s="34"/>
      <c r="AN23" s="34"/>
    </row>
    <row r="24" spans="1:40" ht="15.75" x14ac:dyDescent="0.25">
      <c r="A24" s="48" t="s">
        <v>16</v>
      </c>
      <c r="B24" s="85">
        <v>15</v>
      </c>
      <c r="C24" s="45">
        <v>70135</v>
      </c>
      <c r="D24" s="45">
        <v>0</v>
      </c>
      <c r="E24" s="45">
        <v>1</v>
      </c>
      <c r="F24" s="45">
        <v>0</v>
      </c>
      <c r="G24" s="45">
        <v>0</v>
      </c>
      <c r="H24" s="45">
        <v>1</v>
      </c>
      <c r="I24" s="45">
        <v>1</v>
      </c>
      <c r="J24" s="45">
        <v>0</v>
      </c>
      <c r="K24" s="45">
        <v>1</v>
      </c>
      <c r="L24" s="45">
        <v>1</v>
      </c>
      <c r="M24" s="45">
        <v>1</v>
      </c>
      <c r="N24" s="45">
        <v>0</v>
      </c>
      <c r="O24" s="45">
        <v>0</v>
      </c>
      <c r="P24" s="45">
        <v>0</v>
      </c>
      <c r="Q24" s="8"/>
      <c r="R24" s="8"/>
      <c r="S24" s="8"/>
      <c r="T24" s="8"/>
      <c r="U24" s="8"/>
      <c r="V24" s="8"/>
      <c r="W24" s="8"/>
      <c r="X24" s="59">
        <f t="shared" si="2"/>
        <v>6</v>
      </c>
      <c r="Y24" s="60">
        <f t="shared" si="4"/>
        <v>0.46153846153846156</v>
      </c>
      <c r="Z24" s="61">
        <v>3</v>
      </c>
      <c r="AA24" s="61">
        <v>4</v>
      </c>
      <c r="AB24" s="62" t="str">
        <f t="shared" si="5"/>
        <v>понизил</v>
      </c>
      <c r="AC24" s="44">
        <f t="shared" si="3"/>
        <v>-1</v>
      </c>
      <c r="AD24" s="43"/>
      <c r="AE24" s="19" t="str">
        <f t="shared" si="0"/>
        <v xml:space="preserve">Фамилия </v>
      </c>
      <c r="AF24" s="20">
        <f t="shared" si="1"/>
        <v>0.53846153846153844</v>
      </c>
      <c r="AG24" s="19"/>
      <c r="AH24" s="19"/>
      <c r="AI24" s="34"/>
      <c r="AJ24" s="34"/>
      <c r="AK24" s="34"/>
      <c r="AL24" s="34"/>
      <c r="AM24" s="34"/>
      <c r="AN24" s="34"/>
    </row>
    <row r="25" spans="1:40" ht="15.75" x14ac:dyDescent="0.25">
      <c r="A25" s="48" t="s">
        <v>16</v>
      </c>
      <c r="B25" s="85">
        <v>16</v>
      </c>
      <c r="C25" s="45">
        <v>70136</v>
      </c>
      <c r="D25" s="45">
        <v>1</v>
      </c>
      <c r="E25" s="45">
        <v>1</v>
      </c>
      <c r="F25" s="45">
        <v>0</v>
      </c>
      <c r="G25" s="45">
        <v>0</v>
      </c>
      <c r="H25" s="45">
        <v>1</v>
      </c>
      <c r="I25" s="45">
        <v>1</v>
      </c>
      <c r="J25" s="45">
        <v>1</v>
      </c>
      <c r="K25" s="45">
        <v>1</v>
      </c>
      <c r="L25" s="45">
        <v>0</v>
      </c>
      <c r="M25" s="45">
        <v>1</v>
      </c>
      <c r="N25" s="45">
        <v>0</v>
      </c>
      <c r="O25" s="45">
        <v>0</v>
      </c>
      <c r="P25" s="45">
        <v>0</v>
      </c>
      <c r="Q25" s="8"/>
      <c r="R25" s="8"/>
      <c r="S25" s="8"/>
      <c r="T25" s="8"/>
      <c r="U25" s="8"/>
      <c r="V25" s="8"/>
      <c r="W25" s="8"/>
      <c r="X25" s="59">
        <f t="shared" si="2"/>
        <v>7</v>
      </c>
      <c r="Y25" s="60">
        <f t="shared" si="4"/>
        <v>0.53846153846153844</v>
      </c>
      <c r="Z25" s="61">
        <v>3</v>
      </c>
      <c r="AA25" s="61">
        <v>3</v>
      </c>
      <c r="AB25" s="62" t="str">
        <f t="shared" si="5"/>
        <v>подтвердил</v>
      </c>
      <c r="AC25" s="44">
        <f t="shared" si="3"/>
        <v>0</v>
      </c>
      <c r="AD25" s="43"/>
      <c r="AE25" s="19" t="str">
        <f t="shared" si="0"/>
        <v xml:space="preserve">Фамилия </v>
      </c>
      <c r="AF25" s="20">
        <f t="shared" si="1"/>
        <v>0.46153846153846156</v>
      </c>
      <c r="AG25" s="19"/>
      <c r="AH25" s="19"/>
      <c r="AI25" s="34"/>
      <c r="AJ25" s="34"/>
      <c r="AK25" s="34"/>
      <c r="AL25" s="34"/>
      <c r="AM25" s="34"/>
      <c r="AN25" s="34"/>
    </row>
    <row r="26" spans="1:40" ht="15.75" x14ac:dyDescent="0.25">
      <c r="A26" s="48" t="s">
        <v>16</v>
      </c>
      <c r="B26" s="85">
        <v>17</v>
      </c>
      <c r="C26" s="45">
        <v>70137</v>
      </c>
      <c r="D26" s="45">
        <v>0</v>
      </c>
      <c r="E26" s="45">
        <v>1</v>
      </c>
      <c r="F26" s="45">
        <v>0</v>
      </c>
      <c r="G26" s="45">
        <v>0</v>
      </c>
      <c r="H26" s="45">
        <v>1</v>
      </c>
      <c r="I26" s="45">
        <v>1</v>
      </c>
      <c r="J26" s="45">
        <v>0</v>
      </c>
      <c r="K26" s="45">
        <v>1</v>
      </c>
      <c r="L26" s="45">
        <v>0</v>
      </c>
      <c r="M26" s="45">
        <v>0</v>
      </c>
      <c r="N26" s="45">
        <v>0</v>
      </c>
      <c r="O26" s="45">
        <v>1</v>
      </c>
      <c r="P26" s="45">
        <v>1</v>
      </c>
      <c r="Q26" s="8"/>
      <c r="R26" s="8"/>
      <c r="S26" s="8"/>
      <c r="T26" s="8"/>
      <c r="U26" s="8"/>
      <c r="V26" s="8"/>
      <c r="W26" s="8"/>
      <c r="X26" s="59">
        <f t="shared" si="2"/>
        <v>6</v>
      </c>
      <c r="Y26" s="60">
        <f t="shared" si="4"/>
        <v>0.46153846153846156</v>
      </c>
      <c r="Z26" s="61">
        <v>3</v>
      </c>
      <c r="AA26" s="61">
        <v>3</v>
      </c>
      <c r="AB26" s="62" t="str">
        <f t="shared" si="5"/>
        <v>подтвердил</v>
      </c>
      <c r="AC26" s="44">
        <f t="shared" si="3"/>
        <v>0</v>
      </c>
      <c r="AD26" s="43"/>
      <c r="AE26" s="19" t="str">
        <f t="shared" si="0"/>
        <v xml:space="preserve">Фамилия </v>
      </c>
      <c r="AF26" s="20">
        <f t="shared" si="1"/>
        <v>0.15384615384615385</v>
      </c>
      <c r="AG26" s="19"/>
      <c r="AH26" s="19"/>
      <c r="AI26" s="34"/>
      <c r="AJ26" s="34"/>
      <c r="AK26" s="34"/>
      <c r="AL26" s="34"/>
      <c r="AM26" s="34"/>
      <c r="AN26" s="34"/>
    </row>
    <row r="27" spans="1:40" ht="15.75" x14ac:dyDescent="0.25">
      <c r="A27" s="48" t="s">
        <v>16</v>
      </c>
      <c r="B27" s="85">
        <v>18</v>
      </c>
      <c r="C27" s="45">
        <v>70138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1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1</v>
      </c>
      <c r="P27" s="45">
        <v>0</v>
      </c>
      <c r="Q27" s="8"/>
      <c r="R27" s="8"/>
      <c r="S27" s="8"/>
      <c r="T27" s="8"/>
      <c r="U27" s="8"/>
      <c r="V27" s="8"/>
      <c r="W27" s="8"/>
      <c r="X27" s="59">
        <f t="shared" si="2"/>
        <v>2</v>
      </c>
      <c r="Y27" s="60">
        <f t="shared" si="4"/>
        <v>0.15384615384615385</v>
      </c>
      <c r="Z27" s="61">
        <v>2</v>
      </c>
      <c r="AA27" s="61">
        <v>3</v>
      </c>
      <c r="AB27" s="62" t="str">
        <f t="shared" si="5"/>
        <v>понизил</v>
      </c>
      <c r="AC27" s="44">
        <f t="shared" si="3"/>
        <v>-1</v>
      </c>
      <c r="AD27" s="43"/>
      <c r="AE27" s="19" t="str">
        <f t="shared" si="0"/>
        <v xml:space="preserve">Фамилия </v>
      </c>
      <c r="AF27" s="20">
        <f t="shared" si="1"/>
        <v>0</v>
      </c>
      <c r="AG27" s="19"/>
      <c r="AH27" s="19"/>
      <c r="AI27" s="34"/>
      <c r="AJ27" s="34"/>
      <c r="AK27" s="34"/>
      <c r="AL27" s="34"/>
      <c r="AM27" s="34"/>
      <c r="AN27" s="34"/>
    </row>
    <row r="28" spans="1:40" ht="15.75" x14ac:dyDescent="0.25">
      <c r="A28" s="48" t="s">
        <v>16</v>
      </c>
      <c r="B28" s="85">
        <v>19</v>
      </c>
      <c r="C28" s="45">
        <v>70139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 t="s">
        <v>34</v>
      </c>
      <c r="R28" s="8"/>
      <c r="S28" s="8"/>
      <c r="T28" s="8"/>
      <c r="U28" s="8"/>
      <c r="V28" s="8"/>
      <c r="W28" s="8"/>
      <c r="X28" s="59">
        <f t="shared" si="2"/>
        <v>0</v>
      </c>
      <c r="Y28" s="60">
        <f t="shared" si="4"/>
        <v>0</v>
      </c>
      <c r="Z28" s="61"/>
      <c r="AA28" s="61"/>
      <c r="AB28" s="62" t="str">
        <f t="shared" si="5"/>
        <v>подтвердил</v>
      </c>
      <c r="AC28" s="44">
        <f t="shared" si="3"/>
        <v>0</v>
      </c>
      <c r="AD28" s="43"/>
      <c r="AE28" s="19" t="str">
        <f t="shared" si="0"/>
        <v xml:space="preserve">Фамилия </v>
      </c>
      <c r="AF28" s="20">
        <f t="shared" si="1"/>
        <v>0.84615384615384615</v>
      </c>
      <c r="AG28" s="19"/>
      <c r="AH28" s="19"/>
      <c r="AI28" s="34"/>
      <c r="AJ28" s="34"/>
      <c r="AK28" s="34"/>
      <c r="AL28" s="34"/>
      <c r="AM28" s="34"/>
      <c r="AN28" s="34"/>
    </row>
    <row r="29" spans="1:40" ht="15.75" x14ac:dyDescent="0.25">
      <c r="A29" s="48" t="s">
        <v>16</v>
      </c>
      <c r="B29" s="85">
        <v>20</v>
      </c>
      <c r="C29" s="45">
        <v>70140</v>
      </c>
      <c r="D29" s="45">
        <v>1</v>
      </c>
      <c r="E29" s="45">
        <v>1</v>
      </c>
      <c r="F29" s="45">
        <v>1</v>
      </c>
      <c r="G29" s="45">
        <v>1</v>
      </c>
      <c r="H29" s="45">
        <v>1</v>
      </c>
      <c r="I29" s="45">
        <v>1</v>
      </c>
      <c r="J29" s="45">
        <v>1</v>
      </c>
      <c r="K29" s="45">
        <v>1</v>
      </c>
      <c r="L29" s="45">
        <v>1</v>
      </c>
      <c r="M29" s="45">
        <v>1</v>
      </c>
      <c r="N29" s="45">
        <v>0</v>
      </c>
      <c r="O29" s="45">
        <v>1</v>
      </c>
      <c r="P29" s="45">
        <v>0</v>
      </c>
      <c r="Q29" s="8"/>
      <c r="R29" s="8"/>
      <c r="S29" s="8"/>
      <c r="T29" s="8"/>
      <c r="U29" s="8"/>
      <c r="V29" s="8"/>
      <c r="W29" s="8"/>
      <c r="X29" s="59">
        <f t="shared" si="2"/>
        <v>11</v>
      </c>
      <c r="Y29" s="60">
        <f t="shared" si="4"/>
        <v>0.84615384615384615</v>
      </c>
      <c r="Z29" s="61">
        <v>4</v>
      </c>
      <c r="AA29" s="61">
        <v>5</v>
      </c>
      <c r="AB29" s="62" t="str">
        <f t="shared" si="5"/>
        <v>понизил</v>
      </c>
      <c r="AC29" s="44">
        <f t="shared" si="3"/>
        <v>-1</v>
      </c>
      <c r="AD29" s="43"/>
      <c r="AE29" s="19" t="str">
        <f t="shared" si="0"/>
        <v xml:space="preserve">Фамилия </v>
      </c>
      <c r="AF29" s="20">
        <f t="shared" si="1"/>
        <v>7.6923076923076927E-2</v>
      </c>
      <c r="AG29" s="19"/>
      <c r="AH29" s="19"/>
      <c r="AI29" s="34"/>
      <c r="AJ29" s="34"/>
      <c r="AK29" s="34"/>
      <c r="AL29" s="34"/>
      <c r="AM29" s="34"/>
      <c r="AN29" s="34"/>
    </row>
    <row r="30" spans="1:40" ht="15.75" x14ac:dyDescent="0.25">
      <c r="A30" s="48" t="s">
        <v>16</v>
      </c>
      <c r="B30" s="85">
        <v>21</v>
      </c>
      <c r="C30" s="45">
        <v>70141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1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8"/>
      <c r="R30" s="8"/>
      <c r="S30" s="8"/>
      <c r="T30" s="8"/>
      <c r="U30" s="8"/>
      <c r="V30" s="8"/>
      <c r="W30" s="8"/>
      <c r="X30" s="59">
        <f t="shared" si="2"/>
        <v>1</v>
      </c>
      <c r="Y30" s="60">
        <f t="shared" si="4"/>
        <v>7.6923076923076927E-2</v>
      </c>
      <c r="Z30" s="61">
        <v>2</v>
      </c>
      <c r="AA30" s="61">
        <v>3</v>
      </c>
      <c r="AB30" s="62" t="str">
        <f t="shared" si="5"/>
        <v>понизил</v>
      </c>
      <c r="AC30" s="44">
        <f t="shared" si="3"/>
        <v>-1</v>
      </c>
      <c r="AD30" s="43"/>
      <c r="AE30" s="19" t="str">
        <f t="shared" si="0"/>
        <v xml:space="preserve">Фамилия </v>
      </c>
      <c r="AF30" s="20">
        <f t="shared" si="1"/>
        <v>7.6923076923076927E-2</v>
      </c>
      <c r="AG30" s="19"/>
      <c r="AH30" s="19"/>
      <c r="AI30" s="34"/>
      <c r="AJ30" s="34"/>
      <c r="AK30" s="34"/>
      <c r="AL30" s="34"/>
      <c r="AM30" s="34"/>
      <c r="AN30" s="34"/>
    </row>
    <row r="31" spans="1:40" ht="15.75" x14ac:dyDescent="0.25">
      <c r="A31" s="48" t="s">
        <v>16</v>
      </c>
      <c r="B31" s="85">
        <v>22</v>
      </c>
      <c r="C31" s="45">
        <v>70142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1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8"/>
      <c r="R31" s="8"/>
      <c r="S31" s="8"/>
      <c r="T31" s="8"/>
      <c r="U31" s="8"/>
      <c r="V31" s="8"/>
      <c r="W31" s="8"/>
      <c r="X31" s="59">
        <f t="shared" si="2"/>
        <v>1</v>
      </c>
      <c r="Y31" s="60">
        <f t="shared" si="4"/>
        <v>7.6923076923076927E-2</v>
      </c>
      <c r="Z31" s="61">
        <v>2</v>
      </c>
      <c r="AA31" s="61">
        <v>3</v>
      </c>
      <c r="AB31" s="62" t="str">
        <f t="shared" si="5"/>
        <v>понизил</v>
      </c>
      <c r="AC31" s="44">
        <f t="shared" si="3"/>
        <v>-1</v>
      </c>
      <c r="AD31" s="43"/>
      <c r="AE31" s="19" t="str">
        <f t="shared" si="0"/>
        <v xml:space="preserve">Фамилия </v>
      </c>
      <c r="AF31" s="20">
        <f t="shared" si="1"/>
        <v>0</v>
      </c>
      <c r="AG31" s="19"/>
      <c r="AH31" s="19"/>
      <c r="AI31" s="34"/>
      <c r="AJ31" s="34"/>
      <c r="AK31" s="34"/>
      <c r="AL31" s="34"/>
      <c r="AM31" s="34"/>
      <c r="AN31" s="34"/>
    </row>
    <row r="32" spans="1:40" ht="15.75" x14ac:dyDescent="0.25">
      <c r="A32" s="48" t="s">
        <v>16</v>
      </c>
      <c r="B32" s="85">
        <v>23</v>
      </c>
      <c r="C32" s="45">
        <v>70143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 t="s">
        <v>34</v>
      </c>
      <c r="R32" s="8"/>
      <c r="S32" s="8"/>
      <c r="T32" s="8"/>
      <c r="U32" s="8"/>
      <c r="V32" s="8"/>
      <c r="W32" s="8"/>
      <c r="X32" s="59">
        <f t="shared" si="2"/>
        <v>0</v>
      </c>
      <c r="Y32" s="60">
        <f t="shared" si="4"/>
        <v>0</v>
      </c>
      <c r="Z32" s="61"/>
      <c r="AA32" s="61"/>
      <c r="AB32" s="62" t="str">
        <f t="shared" si="5"/>
        <v>подтвердил</v>
      </c>
      <c r="AC32" s="44">
        <f t="shared" si="3"/>
        <v>0</v>
      </c>
      <c r="AD32" s="43"/>
      <c r="AE32" s="19" t="str">
        <f t="shared" si="0"/>
        <v xml:space="preserve">Фамилия </v>
      </c>
      <c r="AF32" s="20">
        <f t="shared" si="1"/>
        <v>0</v>
      </c>
      <c r="AG32" s="19"/>
      <c r="AH32" s="19"/>
      <c r="AI32" s="34"/>
      <c r="AJ32" s="34"/>
      <c r="AK32" s="34"/>
      <c r="AL32" s="34"/>
      <c r="AM32" s="34"/>
      <c r="AN32" s="34"/>
    </row>
    <row r="33" spans="1:40" ht="15.75" x14ac:dyDescent="0.25">
      <c r="A33" s="48" t="s">
        <v>16</v>
      </c>
      <c r="B33" s="85">
        <v>24</v>
      </c>
      <c r="C33" s="45">
        <v>70144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 t="s">
        <v>34</v>
      </c>
      <c r="R33" s="8"/>
      <c r="S33" s="8"/>
      <c r="T33" s="8"/>
      <c r="U33" s="8"/>
      <c r="V33" s="8"/>
      <c r="W33" s="8"/>
      <c r="X33" s="59">
        <f t="shared" si="2"/>
        <v>0</v>
      </c>
      <c r="Y33" s="60">
        <f t="shared" si="4"/>
        <v>0</v>
      </c>
      <c r="Z33" s="61"/>
      <c r="AA33" s="61"/>
      <c r="AB33" s="62" t="str">
        <f t="shared" si="5"/>
        <v>подтвердил</v>
      </c>
      <c r="AC33" s="44">
        <f t="shared" si="3"/>
        <v>0</v>
      </c>
      <c r="AD33" s="43"/>
      <c r="AE33" s="19" t="str">
        <f t="shared" si="0"/>
        <v xml:space="preserve">Фамилия </v>
      </c>
      <c r="AF33" s="20">
        <f t="shared" si="1"/>
        <v>0.46153846153846156</v>
      </c>
      <c r="AG33" s="19"/>
      <c r="AH33" s="19"/>
      <c r="AI33" s="34"/>
      <c r="AJ33" s="34"/>
      <c r="AK33" s="34"/>
      <c r="AL33" s="34"/>
      <c r="AM33" s="34"/>
      <c r="AN33" s="34"/>
    </row>
    <row r="34" spans="1:40" ht="15.75" x14ac:dyDescent="0.25">
      <c r="A34" s="48" t="s">
        <v>16</v>
      </c>
      <c r="B34" s="85">
        <v>25</v>
      </c>
      <c r="C34" s="45">
        <v>70145</v>
      </c>
      <c r="D34" s="45">
        <v>1</v>
      </c>
      <c r="E34" s="45">
        <v>1</v>
      </c>
      <c r="F34" s="45">
        <v>1</v>
      </c>
      <c r="G34" s="45">
        <v>0</v>
      </c>
      <c r="H34" s="45">
        <v>1</v>
      </c>
      <c r="I34" s="45">
        <v>1</v>
      </c>
      <c r="J34" s="45">
        <v>0</v>
      </c>
      <c r="K34" s="45">
        <v>0</v>
      </c>
      <c r="L34" s="45">
        <v>0</v>
      </c>
      <c r="M34" s="45">
        <v>1</v>
      </c>
      <c r="N34" s="45">
        <v>0</v>
      </c>
      <c r="O34" s="45">
        <v>0</v>
      </c>
      <c r="P34" s="45">
        <v>0</v>
      </c>
      <c r="Q34" s="8"/>
      <c r="R34" s="8"/>
      <c r="S34" s="8"/>
      <c r="T34" s="8"/>
      <c r="U34" s="8"/>
      <c r="V34" s="8"/>
      <c r="W34" s="8"/>
      <c r="X34" s="59">
        <f t="shared" si="2"/>
        <v>6</v>
      </c>
      <c r="Y34" s="60">
        <f t="shared" si="4"/>
        <v>0.46153846153846156</v>
      </c>
      <c r="Z34" s="61">
        <v>3</v>
      </c>
      <c r="AA34" s="61">
        <v>3</v>
      </c>
      <c r="AB34" s="62" t="str">
        <f t="shared" si="5"/>
        <v>подтвердил</v>
      </c>
      <c r="AC34" s="44">
        <f t="shared" si="3"/>
        <v>0</v>
      </c>
      <c r="AD34" s="43"/>
      <c r="AE34" s="19" t="str">
        <f t="shared" si="0"/>
        <v xml:space="preserve">Фамилия </v>
      </c>
      <c r="AF34" s="20">
        <f t="shared" si="1"/>
        <v>0.46153846153846156</v>
      </c>
      <c r="AG34" s="19"/>
      <c r="AH34" s="19"/>
      <c r="AI34" s="34"/>
      <c r="AJ34" s="34"/>
      <c r="AK34" s="34"/>
      <c r="AL34" s="34"/>
      <c r="AM34" s="34"/>
      <c r="AN34" s="34"/>
    </row>
    <row r="35" spans="1:40" ht="15.75" x14ac:dyDescent="0.25">
      <c r="A35" s="48" t="s">
        <v>16</v>
      </c>
      <c r="B35" s="85">
        <v>26</v>
      </c>
      <c r="C35" s="45">
        <v>70146</v>
      </c>
      <c r="D35" s="45">
        <v>1</v>
      </c>
      <c r="E35" s="45">
        <v>1</v>
      </c>
      <c r="F35" s="45">
        <v>1</v>
      </c>
      <c r="G35" s="45">
        <v>0</v>
      </c>
      <c r="H35" s="45">
        <v>0</v>
      </c>
      <c r="I35" s="45">
        <v>1</v>
      </c>
      <c r="J35" s="45">
        <v>0</v>
      </c>
      <c r="K35" s="45">
        <v>0</v>
      </c>
      <c r="L35" s="45">
        <v>0</v>
      </c>
      <c r="M35" s="45">
        <v>1</v>
      </c>
      <c r="N35" s="45">
        <v>0</v>
      </c>
      <c r="O35" s="45">
        <v>1</v>
      </c>
      <c r="P35" s="45">
        <v>0</v>
      </c>
      <c r="Q35" s="8"/>
      <c r="R35" s="8"/>
      <c r="S35" s="8"/>
      <c r="T35" s="8"/>
      <c r="U35" s="8"/>
      <c r="V35" s="8"/>
      <c r="W35" s="8"/>
      <c r="X35" s="59">
        <f t="shared" si="2"/>
        <v>6</v>
      </c>
      <c r="Y35" s="60">
        <f t="shared" si="4"/>
        <v>0.46153846153846156</v>
      </c>
      <c r="Z35" s="61">
        <v>3</v>
      </c>
      <c r="AA35" s="61">
        <v>3</v>
      </c>
      <c r="AB35" s="62" t="str">
        <f t="shared" si="5"/>
        <v>подтвердил</v>
      </c>
      <c r="AC35" s="44">
        <f t="shared" si="3"/>
        <v>0</v>
      </c>
      <c r="AD35" s="43"/>
      <c r="AE35" s="19" t="str">
        <f t="shared" si="0"/>
        <v xml:space="preserve">Фамилия </v>
      </c>
      <c r="AF35" s="20">
        <f t="shared" si="1"/>
        <v>0.46153846153846156</v>
      </c>
      <c r="AG35" s="19"/>
      <c r="AH35" s="19"/>
      <c r="AI35" s="34"/>
      <c r="AJ35" s="34"/>
      <c r="AK35" s="34"/>
      <c r="AL35" s="34"/>
      <c r="AM35" s="34"/>
      <c r="AN35" s="34"/>
    </row>
    <row r="36" spans="1:40" ht="15.75" x14ac:dyDescent="0.25">
      <c r="A36" s="48" t="s">
        <v>16</v>
      </c>
      <c r="B36" s="85">
        <v>27</v>
      </c>
      <c r="C36" s="45">
        <v>70147</v>
      </c>
      <c r="D36" s="45">
        <v>1</v>
      </c>
      <c r="E36" s="45">
        <v>0</v>
      </c>
      <c r="F36" s="45">
        <v>0</v>
      </c>
      <c r="G36" s="45">
        <v>0</v>
      </c>
      <c r="H36" s="45">
        <v>1</v>
      </c>
      <c r="I36" s="45">
        <v>1</v>
      </c>
      <c r="J36" s="45">
        <v>0</v>
      </c>
      <c r="K36" s="45">
        <v>1</v>
      </c>
      <c r="L36" s="45">
        <v>0</v>
      </c>
      <c r="M36" s="45">
        <v>1</v>
      </c>
      <c r="N36" s="45">
        <v>0</v>
      </c>
      <c r="O36" s="45">
        <v>1</v>
      </c>
      <c r="P36" s="45">
        <v>0</v>
      </c>
      <c r="Q36" s="8"/>
      <c r="R36" s="8"/>
      <c r="S36" s="8"/>
      <c r="T36" s="8"/>
      <c r="U36" s="8"/>
      <c r="V36" s="8"/>
      <c r="W36" s="8"/>
      <c r="X36" s="59">
        <f t="shared" si="2"/>
        <v>6</v>
      </c>
      <c r="Y36" s="60">
        <f t="shared" si="4"/>
        <v>0.46153846153846156</v>
      </c>
      <c r="Z36" s="61">
        <v>3</v>
      </c>
      <c r="AA36" s="61">
        <v>4</v>
      </c>
      <c r="AB36" s="62" t="str">
        <f t="shared" si="5"/>
        <v>понизил</v>
      </c>
      <c r="AC36" s="44">
        <f t="shared" si="3"/>
        <v>-1</v>
      </c>
      <c r="AD36" s="43"/>
      <c r="AE36" s="19" t="str">
        <f t="shared" si="0"/>
        <v xml:space="preserve">Фамилия </v>
      </c>
      <c r="AF36" s="20">
        <f t="shared" si="1"/>
        <v>0.38461538461538464</v>
      </c>
      <c r="AG36" s="19"/>
      <c r="AH36" s="19"/>
      <c r="AI36" s="34"/>
      <c r="AJ36" s="34"/>
      <c r="AK36" s="34"/>
      <c r="AL36" s="34"/>
      <c r="AM36" s="34"/>
      <c r="AN36" s="34"/>
    </row>
    <row r="37" spans="1:40" ht="15.75" x14ac:dyDescent="0.25">
      <c r="A37" s="48" t="s">
        <v>16</v>
      </c>
      <c r="B37" s="85">
        <v>28</v>
      </c>
      <c r="C37" s="45">
        <v>70148</v>
      </c>
      <c r="D37" s="45">
        <v>0</v>
      </c>
      <c r="E37" s="45">
        <v>1</v>
      </c>
      <c r="F37" s="45">
        <v>0</v>
      </c>
      <c r="G37" s="45">
        <v>0</v>
      </c>
      <c r="H37" s="45">
        <v>1</v>
      </c>
      <c r="I37" s="45">
        <v>1</v>
      </c>
      <c r="J37" s="45">
        <v>1</v>
      </c>
      <c r="K37" s="45">
        <v>1</v>
      </c>
      <c r="L37" s="45">
        <v>2</v>
      </c>
      <c r="M37" s="45">
        <v>0</v>
      </c>
      <c r="N37" s="45">
        <v>0</v>
      </c>
      <c r="O37" s="45">
        <v>0</v>
      </c>
      <c r="P37" s="45">
        <v>0</v>
      </c>
      <c r="Q37" s="8"/>
      <c r="R37" s="8"/>
      <c r="S37" s="8"/>
      <c r="T37" s="8"/>
      <c r="U37" s="8"/>
      <c r="V37" s="8"/>
      <c r="W37" s="8"/>
      <c r="X37" s="59">
        <f t="shared" si="2"/>
        <v>5</v>
      </c>
      <c r="Y37" s="60">
        <f t="shared" si="4"/>
        <v>0.38461538461538464</v>
      </c>
      <c r="Z37" s="61">
        <v>3</v>
      </c>
      <c r="AA37" s="61">
        <v>3</v>
      </c>
      <c r="AB37" s="62" t="str">
        <f t="shared" si="5"/>
        <v>подтвердил</v>
      </c>
      <c r="AC37" s="44">
        <f t="shared" si="3"/>
        <v>0</v>
      </c>
      <c r="AD37" s="43"/>
      <c r="AE37" s="19" t="str">
        <f t="shared" si="0"/>
        <v xml:space="preserve">Фамилия </v>
      </c>
      <c r="AF37" s="20">
        <f t="shared" si="1"/>
        <v>0.46153846153846156</v>
      </c>
      <c r="AG37" s="19"/>
      <c r="AH37" s="19"/>
      <c r="AI37" s="34"/>
      <c r="AJ37" s="34"/>
      <c r="AK37" s="34"/>
      <c r="AL37" s="34"/>
      <c r="AM37" s="34"/>
      <c r="AN37" s="34"/>
    </row>
    <row r="38" spans="1:40" ht="15.75" x14ac:dyDescent="0.25">
      <c r="A38" s="48" t="s">
        <v>16</v>
      </c>
      <c r="B38" s="85">
        <v>29</v>
      </c>
      <c r="C38" s="45">
        <v>70149</v>
      </c>
      <c r="D38" s="45">
        <v>1</v>
      </c>
      <c r="E38" s="45">
        <v>1</v>
      </c>
      <c r="F38" s="45">
        <v>0</v>
      </c>
      <c r="G38" s="45">
        <v>1</v>
      </c>
      <c r="H38" s="45">
        <v>1</v>
      </c>
      <c r="I38" s="45">
        <v>1</v>
      </c>
      <c r="J38" s="45">
        <v>0</v>
      </c>
      <c r="K38" s="45">
        <v>1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8"/>
      <c r="R38" s="8"/>
      <c r="S38" s="8"/>
      <c r="T38" s="8"/>
      <c r="U38" s="8"/>
      <c r="V38" s="8"/>
      <c r="W38" s="8"/>
      <c r="X38" s="59">
        <f t="shared" si="2"/>
        <v>6</v>
      </c>
      <c r="Y38" s="60">
        <f t="shared" si="4"/>
        <v>0.46153846153846156</v>
      </c>
      <c r="Z38" s="61">
        <v>3</v>
      </c>
      <c r="AA38" s="61">
        <v>3</v>
      </c>
      <c r="AB38" s="62" t="str">
        <f t="shared" si="5"/>
        <v>подтвердил</v>
      </c>
      <c r="AC38" s="44">
        <f t="shared" si="3"/>
        <v>0</v>
      </c>
      <c r="AD38" s="43"/>
      <c r="AE38" s="19" t="str">
        <f t="shared" si="0"/>
        <v xml:space="preserve">Фамилия </v>
      </c>
      <c r="AF38" s="20">
        <f t="shared" si="1"/>
        <v>0.46153846153846156</v>
      </c>
      <c r="AG38" s="19"/>
      <c r="AH38" s="19"/>
      <c r="AI38" s="34"/>
      <c r="AJ38" s="34"/>
      <c r="AK38" s="34"/>
      <c r="AL38" s="34"/>
      <c r="AM38" s="34"/>
      <c r="AN38" s="34"/>
    </row>
    <row r="39" spans="1:40" ht="15.75" x14ac:dyDescent="0.25">
      <c r="A39" s="48" t="s">
        <v>16</v>
      </c>
      <c r="B39" s="85">
        <v>30</v>
      </c>
      <c r="C39" s="45">
        <v>70150</v>
      </c>
      <c r="D39" s="45">
        <v>1</v>
      </c>
      <c r="E39" s="45">
        <v>1</v>
      </c>
      <c r="F39" s="45">
        <v>1</v>
      </c>
      <c r="G39" s="45">
        <v>0</v>
      </c>
      <c r="H39" s="45">
        <v>0</v>
      </c>
      <c r="I39" s="45">
        <v>1</v>
      </c>
      <c r="J39" s="45">
        <v>0</v>
      </c>
      <c r="K39" s="45">
        <v>1</v>
      </c>
      <c r="L39" s="45">
        <v>0</v>
      </c>
      <c r="M39" s="45">
        <v>1</v>
      </c>
      <c r="N39" s="45">
        <v>0</v>
      </c>
      <c r="O39" s="45">
        <v>0</v>
      </c>
      <c r="P39" s="45">
        <v>0</v>
      </c>
      <c r="Q39" s="8"/>
      <c r="R39" s="8"/>
      <c r="S39" s="8"/>
      <c r="T39" s="8"/>
      <c r="U39" s="8"/>
      <c r="V39" s="8"/>
      <c r="W39" s="8"/>
      <c r="X39" s="59">
        <f t="shared" si="2"/>
        <v>6</v>
      </c>
      <c r="Y39" s="60">
        <f t="shared" si="4"/>
        <v>0.46153846153846156</v>
      </c>
      <c r="Z39" s="61">
        <v>3</v>
      </c>
      <c r="AA39" s="61">
        <v>4</v>
      </c>
      <c r="AB39" s="62" t="str">
        <f t="shared" si="5"/>
        <v>понизил</v>
      </c>
      <c r="AC39" s="44">
        <f t="shared" si="3"/>
        <v>-1</v>
      </c>
      <c r="AD39" s="43"/>
      <c r="AE39" s="19" t="str">
        <f t="shared" si="0"/>
        <v xml:space="preserve">Фамилия </v>
      </c>
      <c r="AF39" s="20">
        <f t="shared" si="1"/>
        <v>0</v>
      </c>
      <c r="AG39" s="19"/>
      <c r="AH39" s="19"/>
      <c r="AI39" s="34"/>
      <c r="AJ39" s="34"/>
      <c r="AK39" s="34"/>
      <c r="AL39" s="34"/>
      <c r="AM39" s="34"/>
      <c r="AN39" s="34"/>
    </row>
    <row r="40" spans="1:40" ht="15.75" x14ac:dyDescent="0.25">
      <c r="A40" s="48" t="s">
        <v>16</v>
      </c>
      <c r="B40" s="48"/>
      <c r="C40" s="4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59">
        <f t="shared" si="2"/>
        <v>0</v>
      </c>
      <c r="Y40" s="60">
        <f t="shared" si="4"/>
        <v>0</v>
      </c>
      <c r="Z40" s="61"/>
      <c r="AA40" s="61"/>
      <c r="AB40" s="62" t="str">
        <f t="shared" si="5"/>
        <v>подтвердил</v>
      </c>
      <c r="AC40" s="44">
        <f t="shared" si="3"/>
        <v>0</v>
      </c>
      <c r="AD40" s="43"/>
      <c r="AE40" s="19" t="str">
        <f t="shared" si="0"/>
        <v xml:space="preserve">Фамилия </v>
      </c>
      <c r="AF40" s="20">
        <f t="shared" si="1"/>
        <v>0</v>
      </c>
      <c r="AG40" s="19"/>
      <c r="AH40" s="19"/>
      <c r="AI40" s="34"/>
      <c r="AJ40" s="34"/>
      <c r="AK40" s="34"/>
      <c r="AL40" s="34"/>
      <c r="AM40" s="34"/>
      <c r="AN40" s="34"/>
    </row>
    <row r="41" spans="1:40" ht="15.75" x14ac:dyDescent="0.25">
      <c r="A41" s="48" t="s">
        <v>16</v>
      </c>
      <c r="B41" s="48"/>
      <c r="C41" s="4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59">
        <f t="shared" si="2"/>
        <v>0</v>
      </c>
      <c r="Y41" s="60">
        <f t="shared" si="4"/>
        <v>0</v>
      </c>
      <c r="Z41" s="61"/>
      <c r="AA41" s="61"/>
      <c r="AB41" s="62" t="str">
        <f t="shared" si="5"/>
        <v>подтвердил</v>
      </c>
      <c r="AC41" s="44">
        <f t="shared" si="3"/>
        <v>0</v>
      </c>
      <c r="AD41" s="43"/>
      <c r="AE41" s="19" t="str">
        <f t="shared" si="0"/>
        <v xml:space="preserve">Фамилия </v>
      </c>
      <c r="AF41" s="20">
        <f t="shared" si="1"/>
        <v>0</v>
      </c>
      <c r="AG41" s="19"/>
      <c r="AH41" s="19"/>
      <c r="AI41" s="34"/>
      <c r="AJ41" s="34"/>
      <c r="AK41" s="34"/>
      <c r="AL41" s="34"/>
      <c r="AM41" s="34"/>
      <c r="AN41" s="34"/>
    </row>
    <row r="42" spans="1:40" ht="15.75" x14ac:dyDescent="0.25">
      <c r="A42" s="48" t="s">
        <v>16</v>
      </c>
      <c r="B42" s="48"/>
      <c r="C42" s="4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59">
        <f t="shared" si="2"/>
        <v>0</v>
      </c>
      <c r="Y42" s="60">
        <f t="shared" si="4"/>
        <v>0</v>
      </c>
      <c r="Z42" s="61"/>
      <c r="AA42" s="61"/>
      <c r="AB42" s="62" t="str">
        <f t="shared" si="5"/>
        <v>подтвердил</v>
      </c>
      <c r="AC42" s="44">
        <f t="shared" si="3"/>
        <v>0</v>
      </c>
      <c r="AD42" s="43"/>
      <c r="AE42" s="19" t="str">
        <f t="shared" si="0"/>
        <v xml:space="preserve">Фамилия </v>
      </c>
      <c r="AF42" s="20">
        <f t="shared" si="1"/>
        <v>0</v>
      </c>
      <c r="AG42" s="19"/>
      <c r="AH42" s="19"/>
      <c r="AI42" s="34"/>
      <c r="AJ42" s="34"/>
      <c r="AK42" s="34"/>
      <c r="AL42" s="34"/>
      <c r="AM42" s="34"/>
      <c r="AN42" s="34"/>
    </row>
    <row r="43" spans="1:40" ht="15.75" x14ac:dyDescent="0.25">
      <c r="A43" s="48" t="s">
        <v>16</v>
      </c>
      <c r="B43" s="48"/>
      <c r="C43" s="4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59">
        <f t="shared" si="2"/>
        <v>0</v>
      </c>
      <c r="Y43" s="60">
        <f t="shared" si="4"/>
        <v>0</v>
      </c>
      <c r="Z43" s="61"/>
      <c r="AA43" s="61"/>
      <c r="AB43" s="62" t="str">
        <f t="shared" si="5"/>
        <v>подтвердил</v>
      </c>
      <c r="AC43" s="44">
        <f t="shared" si="3"/>
        <v>0</v>
      </c>
      <c r="AD43" s="43"/>
      <c r="AE43" s="19" t="str">
        <f t="shared" si="0"/>
        <v xml:space="preserve">Фамилия </v>
      </c>
      <c r="AF43" s="20">
        <f t="shared" si="1"/>
        <v>0</v>
      </c>
      <c r="AG43" s="19"/>
      <c r="AH43" s="19"/>
      <c r="AI43" s="34"/>
      <c r="AJ43" s="34"/>
      <c r="AK43" s="34"/>
      <c r="AL43" s="34"/>
      <c r="AM43" s="34"/>
      <c r="AN43" s="34"/>
    </row>
    <row r="44" spans="1:40" ht="15.75" x14ac:dyDescent="0.25">
      <c r="A44" s="48" t="s">
        <v>16</v>
      </c>
      <c r="B44" s="48"/>
      <c r="C44" s="4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59">
        <f t="shared" si="2"/>
        <v>0</v>
      </c>
      <c r="Y44" s="60">
        <f t="shared" si="4"/>
        <v>0</v>
      </c>
      <c r="Z44" s="61"/>
      <c r="AA44" s="61"/>
      <c r="AB44" s="62" t="str">
        <f t="shared" si="5"/>
        <v>подтвердил</v>
      </c>
      <c r="AC44" s="44">
        <f t="shared" si="3"/>
        <v>0</v>
      </c>
      <c r="AD44" s="43"/>
      <c r="AE44" s="19" t="str">
        <f t="shared" si="0"/>
        <v xml:space="preserve">Фамилия </v>
      </c>
      <c r="AF44" s="20">
        <f t="shared" si="1"/>
        <v>0</v>
      </c>
      <c r="AG44" s="19"/>
      <c r="AH44" s="19"/>
      <c r="AI44" s="34"/>
      <c r="AJ44" s="34"/>
      <c r="AK44" s="34"/>
      <c r="AL44" s="34"/>
      <c r="AM44" s="34"/>
      <c r="AN44" s="34"/>
    </row>
    <row r="45" spans="1:40" ht="15.75" x14ac:dyDescent="0.25">
      <c r="A45" s="48" t="s">
        <v>16</v>
      </c>
      <c r="B45" s="48"/>
      <c r="C45" s="4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59">
        <f t="shared" si="2"/>
        <v>0</v>
      </c>
      <c r="Y45" s="60">
        <f t="shared" si="4"/>
        <v>0</v>
      </c>
      <c r="Z45" s="61"/>
      <c r="AA45" s="61"/>
      <c r="AB45" s="62" t="str">
        <f t="shared" si="5"/>
        <v>подтвердил</v>
      </c>
      <c r="AC45" s="44">
        <f t="shared" si="3"/>
        <v>0</v>
      </c>
      <c r="AD45" s="45"/>
      <c r="AE45" s="19" t="str">
        <f t="shared" si="0"/>
        <v xml:space="preserve">Фамилия </v>
      </c>
      <c r="AF45" s="20">
        <f t="shared" si="1"/>
        <v>0</v>
      </c>
      <c r="AG45" s="19"/>
      <c r="AH45" s="19"/>
    </row>
    <row r="46" spans="1:40" ht="15.75" x14ac:dyDescent="0.25">
      <c r="A46" s="48" t="s">
        <v>16</v>
      </c>
      <c r="B46" s="48"/>
      <c r="C46" s="4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59">
        <f t="shared" si="2"/>
        <v>0</v>
      </c>
      <c r="Y46" s="60">
        <f t="shared" si="4"/>
        <v>0</v>
      </c>
      <c r="Z46" s="61"/>
      <c r="AA46" s="61"/>
      <c r="AB46" s="62" t="str">
        <f t="shared" si="5"/>
        <v>подтвердил</v>
      </c>
      <c r="AC46" s="44">
        <f t="shared" si="3"/>
        <v>0</v>
      </c>
      <c r="AD46" s="45"/>
      <c r="AE46" s="19" t="str">
        <f t="shared" si="0"/>
        <v xml:space="preserve">Фамилия </v>
      </c>
      <c r="AF46" s="20">
        <f t="shared" si="1"/>
        <v>0</v>
      </c>
      <c r="AG46" s="19"/>
      <c r="AH46" s="19"/>
    </row>
    <row r="47" spans="1:40" ht="15.75" x14ac:dyDescent="0.25">
      <c r="A47" s="48" t="s">
        <v>16</v>
      </c>
      <c r="B47" s="48"/>
      <c r="C47" s="4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59">
        <f t="shared" si="2"/>
        <v>0</v>
      </c>
      <c r="Y47" s="60">
        <f t="shared" si="4"/>
        <v>0</v>
      </c>
      <c r="Z47" s="61"/>
      <c r="AA47" s="61"/>
      <c r="AB47" s="62" t="str">
        <f t="shared" si="5"/>
        <v>подтвердил</v>
      </c>
      <c r="AC47" s="44">
        <f t="shared" si="3"/>
        <v>0</v>
      </c>
      <c r="AD47" s="45"/>
      <c r="AE47" s="19" t="str">
        <f t="shared" si="0"/>
        <v xml:space="preserve">Фамилия </v>
      </c>
      <c r="AF47" s="20">
        <f t="shared" si="1"/>
        <v>0</v>
      </c>
      <c r="AG47" s="19"/>
      <c r="AH47" s="19"/>
    </row>
    <row r="48" spans="1:40" ht="15.75" x14ac:dyDescent="0.25">
      <c r="A48" s="48" t="s">
        <v>16</v>
      </c>
      <c r="B48" s="48"/>
      <c r="C48" s="4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59">
        <f t="shared" si="2"/>
        <v>0</v>
      </c>
      <c r="Y48" s="60">
        <f t="shared" si="4"/>
        <v>0</v>
      </c>
      <c r="Z48" s="61"/>
      <c r="AA48" s="61"/>
      <c r="AB48" s="62" t="str">
        <f t="shared" si="5"/>
        <v>подтвердил</v>
      </c>
      <c r="AC48" s="44">
        <f t="shared" si="3"/>
        <v>0</v>
      </c>
      <c r="AD48" s="45"/>
      <c r="AE48" s="19"/>
      <c r="AF48" s="20"/>
      <c r="AG48" s="19"/>
      <c r="AH48" s="19"/>
    </row>
    <row r="49" spans="1:32" ht="15.75" x14ac:dyDescent="0.25">
      <c r="A49" s="48" t="s">
        <v>16</v>
      </c>
      <c r="B49" s="48"/>
      <c r="C49" s="4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59">
        <f t="shared" si="2"/>
        <v>0</v>
      </c>
      <c r="Y49" s="60">
        <f t="shared" si="4"/>
        <v>0</v>
      </c>
      <c r="Z49" s="61"/>
      <c r="AA49" s="61"/>
      <c r="AB49" s="62" t="str">
        <f t="shared" si="5"/>
        <v>подтвердил</v>
      </c>
      <c r="AC49" s="44">
        <f t="shared" si="3"/>
        <v>0</v>
      </c>
      <c r="AD49" s="45"/>
      <c r="AF49" s="12"/>
    </row>
    <row r="50" spans="1:32" ht="16.5" thickBot="1" x14ac:dyDescent="0.3">
      <c r="A50" s="139" t="s">
        <v>6</v>
      </c>
      <c r="B50" s="140"/>
      <c r="C50" s="140"/>
      <c r="D50" s="63">
        <f>COUNTIF(D10:D49,"1")</f>
        <v>17</v>
      </c>
      <c r="E50" s="63">
        <f t="shared" ref="E50:W50" si="6">COUNTIF(E10:E49,"1")</f>
        <v>15</v>
      </c>
      <c r="F50" s="63">
        <f t="shared" si="6"/>
        <v>8</v>
      </c>
      <c r="G50" s="63">
        <f t="shared" si="6"/>
        <v>6</v>
      </c>
      <c r="H50" s="63">
        <f t="shared" si="6"/>
        <v>18</v>
      </c>
      <c r="I50" s="63">
        <f t="shared" si="6"/>
        <v>25</v>
      </c>
      <c r="J50" s="63">
        <f t="shared" si="6"/>
        <v>7</v>
      </c>
      <c r="K50" s="63">
        <f t="shared" si="6"/>
        <v>18</v>
      </c>
      <c r="L50" s="63">
        <f t="shared" si="6"/>
        <v>3</v>
      </c>
      <c r="M50" s="63">
        <f t="shared" si="6"/>
        <v>13</v>
      </c>
      <c r="N50" s="63">
        <f t="shared" si="6"/>
        <v>2</v>
      </c>
      <c r="O50" s="63">
        <f t="shared" si="6"/>
        <v>12</v>
      </c>
      <c r="P50" s="63">
        <f t="shared" si="6"/>
        <v>3</v>
      </c>
      <c r="Q50" s="63">
        <f t="shared" si="6"/>
        <v>0</v>
      </c>
      <c r="R50" s="63">
        <f t="shared" si="6"/>
        <v>0</v>
      </c>
      <c r="S50" s="63">
        <f t="shared" si="6"/>
        <v>0</v>
      </c>
      <c r="T50" s="63">
        <f t="shared" si="6"/>
        <v>0</v>
      </c>
      <c r="U50" s="63">
        <f t="shared" si="6"/>
        <v>0</v>
      </c>
      <c r="V50" s="63">
        <f t="shared" si="6"/>
        <v>0</v>
      </c>
      <c r="W50" s="63">
        <f t="shared" si="6"/>
        <v>0</v>
      </c>
      <c r="X50" s="141"/>
      <c r="Y50" s="142"/>
      <c r="Z50" s="64"/>
      <c r="AA50" s="64"/>
      <c r="AB50" s="65"/>
      <c r="AC50" s="46"/>
      <c r="AD50" s="45"/>
    </row>
    <row r="51" spans="1:32" x14ac:dyDescent="0.25">
      <c r="D51" s="28">
        <f>D50/'Анализ 7Г'!$I$5</f>
        <v>1.3076923076923077</v>
      </c>
      <c r="E51" s="28">
        <f>E50/'Анализ 7Г'!$I$5</f>
        <v>1.1538461538461537</v>
      </c>
      <c r="F51" s="28">
        <f>F50/'Анализ 7Г'!$I$5</f>
        <v>0.61538461538461542</v>
      </c>
      <c r="G51" s="28">
        <f>G50/'Анализ 7Г'!$I$5</f>
        <v>0.46153846153846156</v>
      </c>
      <c r="H51" s="28">
        <f>H50/'Анализ 7Г'!$I$5</f>
        <v>1.3846153846153846</v>
      </c>
      <c r="I51" s="28">
        <f>I50/'Анализ 7Г'!$I$5</f>
        <v>1.9230769230769231</v>
      </c>
      <c r="J51" s="28">
        <f>J50/'Анализ 7Г'!$I$5</f>
        <v>0.53846153846153844</v>
      </c>
      <c r="K51" s="28">
        <f>K50/'Анализ 7Г'!$I$5</f>
        <v>1.3846153846153846</v>
      </c>
      <c r="L51" s="28">
        <f>L50/'Анализ 7Г'!$I$5</f>
        <v>0.23076923076923078</v>
      </c>
      <c r="M51" s="28">
        <f>M50/'Анализ 7Г'!$I$5</f>
        <v>1</v>
      </c>
      <c r="N51" s="28">
        <f>N50/'Анализ 7Г'!$I$5</f>
        <v>0.15384615384615385</v>
      </c>
      <c r="O51" s="28">
        <f>O50/'Анализ 7Г'!$I$5</f>
        <v>0.92307692307692313</v>
      </c>
      <c r="P51" s="28">
        <f>P50/'Анализ 7Г'!$I$5</f>
        <v>0.23076923076923078</v>
      </c>
      <c r="Q51" s="28">
        <f>Q50/'Анализ 7Г'!$I$5</f>
        <v>0</v>
      </c>
      <c r="R51" s="28">
        <f>R50/'Анализ 7Г'!$I$5</f>
        <v>0</v>
      </c>
      <c r="S51" s="28">
        <f>S50/'Анализ 7Г'!$I$5</f>
        <v>0</v>
      </c>
      <c r="T51" s="28">
        <f>T50/'Анализ 7Г'!$I$5</f>
        <v>0</v>
      </c>
      <c r="U51" s="28">
        <f>U50/'Анализ 7Г'!$I$5</f>
        <v>0</v>
      </c>
      <c r="V51" s="28">
        <f>V50/'Анализ 7Г'!$I$5</f>
        <v>0</v>
      </c>
      <c r="W51" s="28">
        <f>W50/'Анализ 7Г'!$I$5</f>
        <v>0</v>
      </c>
      <c r="AC51" s="19" t="s">
        <v>29</v>
      </c>
      <c r="AD51" s="19" t="s">
        <v>30</v>
      </c>
      <c r="AE51" s="19" t="s">
        <v>31</v>
      </c>
    </row>
    <row r="52" spans="1:32" x14ac:dyDescent="0.25">
      <c r="AC52" s="19">
        <f>COUNTIF(AB10:AB49,"подтвердил")</f>
        <v>30</v>
      </c>
      <c r="AD52" s="19">
        <f>COUNTIF(AB10:AB49,"понизил")</f>
        <v>10</v>
      </c>
      <c r="AE52" s="19">
        <f>COUNTIF(AB10:AB49,"повысил")</f>
        <v>0</v>
      </c>
    </row>
  </sheetData>
  <mergeCells count="4">
    <mergeCell ref="D2:X4"/>
    <mergeCell ref="F6:R7"/>
    <mergeCell ref="A50:C50"/>
    <mergeCell ref="X50:Y50"/>
  </mergeCells>
  <conditionalFormatting sqref="AC10:AC49">
    <cfRule type="cellIs" dxfId="10" priority="6" operator="lessThanOrEqual">
      <formula>-2</formula>
    </cfRule>
  </conditionalFormatting>
  <conditionalFormatting sqref="AB10:AB49">
    <cfRule type="containsText" dxfId="9" priority="1" operator="containsText" text="подтвердил">
      <formula>NOT(ISERROR(SEARCH("подтвердил",AB10)))</formula>
    </cfRule>
    <cfRule type="containsText" dxfId="8" priority="2" operator="containsText" text="подтвердил">
      <formula>NOT(ISERROR(SEARCH("подтвердил",AB10)))</formula>
    </cfRule>
    <cfRule type="containsText" dxfId="7" priority="3" operator="containsText" text="повысил">
      <formula>NOT(ISERROR(SEARCH("повысил",AB10)))</formula>
    </cfRule>
    <cfRule type="containsText" dxfId="6" priority="4" operator="containsText" text="понизил">
      <formula>NOT(ISERROR(SEARCH("понизил",AB10)))</formula>
    </cfRule>
    <cfRule type="containsText" dxfId="5" priority="5" operator="containsText" text="потвердил">
      <formula>NOT(ISERROR(SEARCH("потвердил",AB10)))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4248F-AAD5-4761-9AFB-2F28BA901A61}">
  <dimension ref="A1:AC33"/>
  <sheetViews>
    <sheetView topLeftCell="A55" zoomScale="85" zoomScaleNormal="85" workbookViewId="0">
      <selection activeCell="E32" sqref="E32:X32"/>
    </sheetView>
  </sheetViews>
  <sheetFormatPr defaultRowHeight="15" x14ac:dyDescent="0.25"/>
  <cols>
    <col min="5" max="12" width="7.7109375" customWidth="1"/>
    <col min="13" max="13" width="10.85546875" customWidth="1"/>
    <col min="14" max="24" width="7.7109375" customWidth="1"/>
    <col min="27" max="27" width="5.85546875" customWidth="1"/>
    <col min="28" max="28" width="4.85546875" customWidth="1"/>
    <col min="29" max="29" width="5" customWidth="1"/>
    <col min="30" max="30" width="4.85546875" customWidth="1"/>
    <col min="31" max="31" width="5.140625" customWidth="1"/>
    <col min="32" max="32" width="4.85546875" customWidth="1"/>
    <col min="33" max="33" width="5" customWidth="1"/>
    <col min="34" max="34" width="5.140625" customWidth="1"/>
    <col min="35" max="36" width="4.85546875" customWidth="1"/>
    <col min="37" max="37" width="5.42578125" customWidth="1"/>
    <col min="38" max="38" width="4.42578125" customWidth="1"/>
    <col min="39" max="39" width="5.42578125" customWidth="1"/>
    <col min="40" max="40" width="5.28515625" customWidth="1"/>
    <col min="41" max="42" width="6.28515625" customWidth="1"/>
    <col min="43" max="43" width="7.7109375" customWidth="1"/>
    <col min="44" max="44" width="5.85546875" customWidth="1"/>
    <col min="45" max="45" width="5.42578125" customWidth="1"/>
    <col min="46" max="46" width="5.85546875" customWidth="1"/>
    <col min="47" max="47" width="6.7109375" customWidth="1"/>
    <col min="48" max="48" width="8.28515625" customWidth="1"/>
  </cols>
  <sheetData>
    <row r="1" spans="1:29" ht="16.5" thickBot="1" x14ac:dyDescent="0.3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1"/>
      <c r="Z1" s="1"/>
      <c r="AA1" s="1"/>
      <c r="AB1" s="1"/>
      <c r="AC1" s="1"/>
    </row>
    <row r="2" spans="1:29" ht="21" thickBot="1" x14ac:dyDescent="0.35">
      <c r="A2" s="166" t="s">
        <v>17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8"/>
    </row>
    <row r="3" spans="1:29" ht="21" x14ac:dyDescent="0.35">
      <c r="C3" s="111" t="s">
        <v>48</v>
      </c>
      <c r="D3" s="111"/>
      <c r="E3" s="111"/>
      <c r="F3" s="112"/>
      <c r="G3" s="66"/>
      <c r="H3" s="6"/>
      <c r="I3" s="169"/>
      <c r="J3" s="169"/>
      <c r="M3" s="9">
        <v>2020</v>
      </c>
      <c r="O3" s="170" t="s">
        <v>0</v>
      </c>
      <c r="P3" s="159"/>
      <c r="Q3" s="159"/>
      <c r="R3" s="159"/>
      <c r="S3" s="159"/>
      <c r="T3" s="159"/>
      <c r="U3" s="159"/>
      <c r="V3" s="159"/>
      <c r="W3" s="159"/>
      <c r="X3" s="171"/>
    </row>
    <row r="4" spans="1:29" ht="15.75" x14ac:dyDescent="0.25">
      <c r="A4" s="175" t="s">
        <v>1</v>
      </c>
      <c r="B4" s="176"/>
      <c r="C4" s="176"/>
      <c r="D4" s="176"/>
      <c r="E4" s="176"/>
      <c r="F4" s="176"/>
      <c r="G4" s="107" t="s">
        <v>47</v>
      </c>
      <c r="H4" s="107"/>
      <c r="I4" s="107"/>
      <c r="J4" s="107"/>
      <c r="K4" s="108"/>
      <c r="L4" s="108"/>
      <c r="M4" s="108"/>
      <c r="N4" s="108"/>
      <c r="O4" s="107"/>
      <c r="P4" s="107"/>
      <c r="Q4" s="107"/>
      <c r="R4" s="109"/>
      <c r="S4" s="109"/>
      <c r="T4" s="109"/>
      <c r="U4" s="109"/>
      <c r="V4" s="109"/>
      <c r="W4" s="109"/>
      <c r="X4" s="110"/>
    </row>
    <row r="5" spans="1:29" ht="19.5" x14ac:dyDescent="0.35">
      <c r="A5" s="67" t="s">
        <v>2</v>
      </c>
      <c r="B5" s="68"/>
      <c r="C5" s="68"/>
      <c r="D5" s="172" t="s">
        <v>13</v>
      </c>
      <c r="E5" s="173"/>
      <c r="F5" s="173"/>
      <c r="G5" s="173"/>
      <c r="H5" s="174"/>
      <c r="I5" s="69">
        <v>13</v>
      </c>
      <c r="J5" s="70"/>
      <c r="K5" s="71"/>
      <c r="L5" s="72"/>
      <c r="M5" s="72"/>
      <c r="N5" s="73"/>
      <c r="O5" s="100"/>
      <c r="P5" s="100"/>
      <c r="Q5" s="100"/>
      <c r="R5" s="100"/>
      <c r="S5" s="100"/>
      <c r="T5" s="100"/>
      <c r="U5" s="100"/>
      <c r="V5" s="100"/>
      <c r="W5" s="100"/>
      <c r="X5" s="101"/>
    </row>
    <row r="6" spans="1:29" ht="31.5" customHeight="1" x14ac:dyDescent="0.25">
      <c r="A6" s="163" t="s">
        <v>3</v>
      </c>
      <c r="B6" s="164"/>
      <c r="C6" s="164" t="s">
        <v>4</v>
      </c>
      <c r="D6" s="164"/>
      <c r="E6" s="165" t="s">
        <v>14</v>
      </c>
      <c r="F6" s="165"/>
      <c r="G6" s="74">
        <v>5</v>
      </c>
      <c r="H6" s="74">
        <v>4</v>
      </c>
      <c r="I6" s="74">
        <v>3</v>
      </c>
      <c r="J6" s="74">
        <v>2</v>
      </c>
      <c r="K6" s="75" t="s">
        <v>11</v>
      </c>
      <c r="L6" s="75" t="s">
        <v>12</v>
      </c>
      <c r="M6" s="15" t="s">
        <v>15</v>
      </c>
      <c r="N6" s="76"/>
      <c r="O6" s="76"/>
      <c r="P6" s="1"/>
      <c r="Q6" s="1"/>
      <c r="R6" s="1"/>
      <c r="S6" s="1"/>
      <c r="T6" s="1"/>
      <c r="U6" s="1"/>
      <c r="V6" s="1"/>
      <c r="W6" s="1"/>
      <c r="X6" s="4"/>
    </row>
    <row r="7" spans="1:29" ht="20.25" x14ac:dyDescent="0.3">
      <c r="A7" s="113" t="s">
        <v>46</v>
      </c>
      <c r="B7" s="113"/>
      <c r="C7" s="114">
        <v>30</v>
      </c>
      <c r="D7" s="114"/>
      <c r="E7" s="162">
        <v>26</v>
      </c>
      <c r="F7" s="162"/>
      <c r="G7" s="40">
        <f>'Поэлементный 7Г'!AA2</f>
        <v>0</v>
      </c>
      <c r="H7" s="40">
        <f>'Поэлементный 7Г'!AA3</f>
        <v>2</v>
      </c>
      <c r="I7" s="40">
        <f>'Поэлементный 7Г'!AA4</f>
        <v>20</v>
      </c>
      <c r="J7" s="40">
        <f>'Поэлементный 7Г'!AA5</f>
        <v>4</v>
      </c>
      <c r="K7" s="77">
        <f>(G7+H7)/E7</f>
        <v>7.6923076923076927E-2</v>
      </c>
      <c r="L7" s="77">
        <f>(G7+H7+I7)/E7</f>
        <v>0.84615384615384615</v>
      </c>
      <c r="M7" s="25">
        <f>J7/E7</f>
        <v>0.15384615384615385</v>
      </c>
      <c r="N7" s="76"/>
      <c r="O7" s="1"/>
      <c r="P7" s="1"/>
      <c r="Q7" s="1"/>
      <c r="R7" s="1"/>
      <c r="S7" s="1"/>
      <c r="T7" s="1"/>
      <c r="U7" s="1"/>
      <c r="V7" s="1"/>
      <c r="W7" s="1"/>
      <c r="X7" s="4"/>
    </row>
    <row r="8" spans="1:29" ht="15.75" x14ac:dyDescent="0.25">
      <c r="A8" s="150" t="s">
        <v>7</v>
      </c>
      <c r="B8" s="151"/>
      <c r="C8" s="151"/>
      <c r="D8" s="151"/>
      <c r="E8" s="152" t="s">
        <v>8</v>
      </c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4"/>
    </row>
    <row r="9" spans="1:29" ht="15.75" x14ac:dyDescent="0.25">
      <c r="A9" s="150"/>
      <c r="B9" s="151"/>
      <c r="C9" s="151"/>
      <c r="D9" s="151"/>
      <c r="E9" s="78">
        <f>'Поэлементный 7Г'!D9</f>
        <v>1</v>
      </c>
      <c r="F9" s="78">
        <f>'Поэлементный 7Г'!E9</f>
        <v>2</v>
      </c>
      <c r="G9" s="78">
        <f>'Поэлементный 7Г'!F9</f>
        <v>3</v>
      </c>
      <c r="H9" s="78">
        <f>'Поэлементный 7Г'!G9</f>
        <v>4</v>
      </c>
      <c r="I9" s="78">
        <f>'Поэлементный 7Г'!H9</f>
        <v>5</v>
      </c>
      <c r="J9" s="78">
        <f>'Поэлементный 7Г'!I9</f>
        <v>6</v>
      </c>
      <c r="K9" s="78">
        <f>'Поэлементный 7Г'!J9</f>
        <v>7</v>
      </c>
      <c r="L9" s="78">
        <f>'Поэлементный 7Г'!K9</f>
        <v>8</v>
      </c>
      <c r="M9" s="78">
        <f>'Поэлементный 7Г'!L9</f>
        <v>9</v>
      </c>
      <c r="N9" s="78">
        <f>'Поэлементный 7Г'!M9</f>
        <v>10</v>
      </c>
      <c r="O9" s="78">
        <f>'Поэлементный 7Г'!N9</f>
        <v>11</v>
      </c>
      <c r="P9" s="78">
        <f>'Поэлементный 7Г'!O9</f>
        <v>12</v>
      </c>
      <c r="Q9" s="78">
        <f>'Поэлементный 7Г'!P9</f>
        <v>13</v>
      </c>
      <c r="R9" s="78">
        <f>'Поэлементный 7Г'!Q9</f>
        <v>14</v>
      </c>
      <c r="S9" s="78">
        <f>'Поэлементный 7Г'!R9</f>
        <v>15</v>
      </c>
      <c r="T9" s="78">
        <f>'Поэлементный 7Г'!S9</f>
        <v>16</v>
      </c>
      <c r="U9" s="78">
        <f>'Поэлементный 7Г'!T9</f>
        <v>17</v>
      </c>
      <c r="V9" s="78">
        <f>'Поэлементный 7Г'!U9</f>
        <v>18</v>
      </c>
      <c r="W9" s="78">
        <f>'Поэлементный 7Г'!V9</f>
        <v>19</v>
      </c>
      <c r="X9" s="78">
        <f>'Поэлементный 7Г'!W9</f>
        <v>20</v>
      </c>
    </row>
    <row r="10" spans="1:29" ht="15.75" x14ac:dyDescent="0.25">
      <c r="A10" s="144" t="str">
        <f>A7</f>
        <v>7Г</v>
      </c>
      <c r="B10" s="145"/>
      <c r="C10" s="145"/>
      <c r="D10" s="146"/>
      <c r="E10" s="22">
        <f>'Поэлементный 7Г'!D50</f>
        <v>17</v>
      </c>
      <c r="F10" s="22">
        <f>'Поэлементный 7Г'!E50</f>
        <v>15</v>
      </c>
      <c r="G10" s="22">
        <f>'Поэлементный 7Г'!F50</f>
        <v>8</v>
      </c>
      <c r="H10" s="22">
        <f>'Поэлементный 7Г'!G50</f>
        <v>6</v>
      </c>
      <c r="I10" s="22">
        <f>'Поэлементный 7Г'!H50</f>
        <v>18</v>
      </c>
      <c r="J10" s="22">
        <f>'Поэлементный 7Г'!I50</f>
        <v>25</v>
      </c>
      <c r="K10" s="22">
        <f>'Поэлементный 7Г'!J50</f>
        <v>7</v>
      </c>
      <c r="L10" s="22">
        <f>'Поэлементный 7Г'!K50</f>
        <v>18</v>
      </c>
      <c r="M10" s="22">
        <f>'Поэлементный 7Г'!L50</f>
        <v>3</v>
      </c>
      <c r="N10" s="22">
        <f>'Поэлементный 7Г'!M50</f>
        <v>13</v>
      </c>
      <c r="O10" s="22">
        <f>'Поэлементный 7Г'!N50</f>
        <v>2</v>
      </c>
      <c r="P10" s="22">
        <f>'Поэлементный 7Г'!O50</f>
        <v>12</v>
      </c>
      <c r="Q10" s="22">
        <f>'Поэлементный 7Г'!P50</f>
        <v>3</v>
      </c>
      <c r="R10" s="22">
        <f>'Поэлементный 7Г'!Q50</f>
        <v>0</v>
      </c>
      <c r="S10" s="22">
        <f>'Поэлементный 7Г'!R50</f>
        <v>0</v>
      </c>
      <c r="T10" s="22">
        <f>'Поэлементный 7Г'!S50</f>
        <v>0</v>
      </c>
      <c r="U10" s="22">
        <f>'Поэлементный 7Г'!T50</f>
        <v>0</v>
      </c>
      <c r="V10" s="22">
        <f>'Поэлементный 7Г'!U50</f>
        <v>0</v>
      </c>
      <c r="W10" s="22">
        <f>'Поэлементный 7Г'!V50</f>
        <v>0</v>
      </c>
      <c r="X10" s="22">
        <f>'Поэлементный 7Г'!W50</f>
        <v>0</v>
      </c>
    </row>
    <row r="11" spans="1:29" x14ac:dyDescent="0.25">
      <c r="A11" s="147"/>
      <c r="B11" s="148"/>
      <c r="C11" s="148"/>
      <c r="D11" s="149"/>
      <c r="E11" s="79">
        <f>E10/$E$7</f>
        <v>0.65384615384615385</v>
      </c>
      <c r="F11" s="79">
        <f t="shared" ref="F11:P11" si="0">F10/$E$7</f>
        <v>0.57692307692307687</v>
      </c>
      <c r="G11" s="79">
        <f t="shared" si="0"/>
        <v>0.30769230769230771</v>
      </c>
      <c r="H11" s="79">
        <f t="shared" si="0"/>
        <v>0.23076923076923078</v>
      </c>
      <c r="I11" s="79">
        <f t="shared" si="0"/>
        <v>0.69230769230769229</v>
      </c>
      <c r="J11" s="79">
        <f t="shared" si="0"/>
        <v>0.96153846153846156</v>
      </c>
      <c r="K11" s="79">
        <f t="shared" si="0"/>
        <v>0.26923076923076922</v>
      </c>
      <c r="L11" s="79">
        <f t="shared" si="0"/>
        <v>0.69230769230769229</v>
      </c>
      <c r="M11" s="79">
        <f t="shared" si="0"/>
        <v>0.11538461538461539</v>
      </c>
      <c r="N11" s="79">
        <f t="shared" si="0"/>
        <v>0.5</v>
      </c>
      <c r="O11" s="79">
        <f t="shared" si="0"/>
        <v>7.6923076923076927E-2</v>
      </c>
      <c r="P11" s="79">
        <f t="shared" si="0"/>
        <v>0.46153846153846156</v>
      </c>
      <c r="Q11" s="79">
        <f>Q10/$E$7</f>
        <v>0.11538461538461539</v>
      </c>
      <c r="R11" s="79">
        <f t="shared" ref="R11:W11" si="1">R10/$E$7</f>
        <v>0</v>
      </c>
      <c r="S11" s="79">
        <f t="shared" si="1"/>
        <v>0</v>
      </c>
      <c r="T11" s="79">
        <f t="shared" si="1"/>
        <v>0</v>
      </c>
      <c r="U11" s="79">
        <f t="shared" si="1"/>
        <v>0</v>
      </c>
      <c r="V11" s="79">
        <f t="shared" si="1"/>
        <v>0</v>
      </c>
      <c r="W11" s="79">
        <f t="shared" si="1"/>
        <v>0</v>
      </c>
      <c r="X11" s="79">
        <f>X10/$E$7</f>
        <v>0</v>
      </c>
    </row>
    <row r="12" spans="1:29" ht="15.75" x14ac:dyDescent="0.25">
      <c r="A12" s="155" t="s">
        <v>22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7"/>
    </row>
    <row r="13" spans="1:29" ht="19.899999999999999" customHeight="1" x14ac:dyDescent="0.25">
      <c r="A13" s="158" t="s">
        <v>9</v>
      </c>
      <c r="B13" s="159"/>
      <c r="C13" s="159"/>
      <c r="D13" s="160"/>
      <c r="E13" s="161" t="s">
        <v>21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spans="1:29" ht="19.899999999999999" customHeight="1" x14ac:dyDescent="0.25">
      <c r="A14" s="130">
        <v>1</v>
      </c>
      <c r="B14" s="130"/>
      <c r="C14" s="130"/>
      <c r="D14" s="130"/>
      <c r="E14" s="177" t="s">
        <v>51</v>
      </c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</row>
    <row r="15" spans="1:29" ht="19.899999999999999" customHeight="1" x14ac:dyDescent="0.25">
      <c r="A15" s="143">
        <v>2</v>
      </c>
      <c r="B15" s="143"/>
      <c r="C15" s="143"/>
      <c r="D15" s="143"/>
      <c r="E15" s="177" t="s">
        <v>52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9" ht="19.899999999999999" customHeight="1" x14ac:dyDescent="0.25">
      <c r="A16" s="143">
        <v>3</v>
      </c>
      <c r="B16" s="143"/>
      <c r="C16" s="143"/>
      <c r="D16" s="143"/>
      <c r="E16" s="177" t="s">
        <v>49</v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 spans="1:24" ht="19.899999999999999" customHeight="1" x14ac:dyDescent="0.25">
      <c r="A17" s="143">
        <v>4</v>
      </c>
      <c r="B17" s="143"/>
      <c r="C17" s="143"/>
      <c r="D17" s="143"/>
      <c r="E17" s="177" t="s">
        <v>51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 spans="1:24" ht="19.899999999999999" customHeight="1" x14ac:dyDescent="0.25">
      <c r="A18" s="143">
        <v>5</v>
      </c>
      <c r="B18" s="143"/>
      <c r="C18" s="143"/>
      <c r="D18" s="143"/>
      <c r="E18" s="178" t="s">
        <v>50</v>
      </c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</row>
    <row r="19" spans="1:24" ht="19.899999999999999" customHeight="1" x14ac:dyDescent="0.25">
      <c r="A19" s="143">
        <v>6</v>
      </c>
      <c r="B19" s="143"/>
      <c r="C19" s="143"/>
      <c r="D19" s="143"/>
      <c r="E19" s="177" t="s">
        <v>53</v>
      </c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24" ht="19.899999999999999" customHeight="1" x14ac:dyDescent="0.25">
      <c r="A20" s="143">
        <v>7</v>
      </c>
      <c r="B20" s="143"/>
      <c r="C20" s="143"/>
      <c r="D20" s="143"/>
      <c r="E20" s="177" t="s">
        <v>54</v>
      </c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spans="1:24" ht="19.899999999999999" customHeight="1" x14ac:dyDescent="0.25">
      <c r="A21" s="143">
        <v>8</v>
      </c>
      <c r="B21" s="143"/>
      <c r="C21" s="143"/>
      <c r="D21" s="143"/>
      <c r="E21" s="177" t="s">
        <v>55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ht="19.899999999999999" customHeight="1" x14ac:dyDescent="0.25">
      <c r="A22" s="143">
        <v>9</v>
      </c>
      <c r="B22" s="143"/>
      <c r="C22" s="143"/>
      <c r="D22" s="143"/>
      <c r="E22" s="177" t="s">
        <v>56</v>
      </c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  <row r="23" spans="1:24" ht="19.899999999999999" customHeight="1" x14ac:dyDescent="0.25">
      <c r="A23" s="143">
        <v>10</v>
      </c>
      <c r="B23" s="143"/>
      <c r="C23" s="143"/>
      <c r="D23" s="143"/>
      <c r="E23" s="178" t="s">
        <v>57</v>
      </c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1:24" ht="19.899999999999999" customHeight="1" x14ac:dyDescent="0.25">
      <c r="A24" s="143">
        <v>11</v>
      </c>
      <c r="B24" s="143"/>
      <c r="C24" s="143"/>
      <c r="D24" s="143"/>
      <c r="E24" s="178" t="s">
        <v>57</v>
      </c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1:24" ht="19.899999999999999" customHeight="1" x14ac:dyDescent="0.25">
      <c r="A25" s="143">
        <v>12</v>
      </c>
      <c r="B25" s="143"/>
      <c r="C25" s="143"/>
      <c r="D25" s="143"/>
      <c r="E25" s="178" t="s">
        <v>58</v>
      </c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9.899999999999999" customHeight="1" x14ac:dyDescent="0.25">
      <c r="A26" s="143">
        <v>13</v>
      </c>
      <c r="B26" s="143"/>
      <c r="C26" s="143"/>
      <c r="D26" s="143"/>
      <c r="E26" s="178" t="s">
        <v>57</v>
      </c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1:24" ht="19.899999999999999" customHeight="1" x14ac:dyDescent="0.25">
      <c r="A27" s="143">
        <v>14</v>
      </c>
      <c r="B27" s="143"/>
      <c r="C27" s="143"/>
      <c r="D27" s="143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spans="1:24" ht="19.899999999999999" customHeight="1" x14ac:dyDescent="0.25">
      <c r="A28" s="143">
        <v>15</v>
      </c>
      <c r="B28" s="143"/>
      <c r="C28" s="143"/>
      <c r="D28" s="143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spans="1:24" ht="19.899999999999999" customHeight="1" x14ac:dyDescent="0.25">
      <c r="A29" s="143">
        <v>16</v>
      </c>
      <c r="B29" s="143"/>
      <c r="C29" s="143"/>
      <c r="D29" s="143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 spans="1:24" ht="19.899999999999999" customHeight="1" x14ac:dyDescent="0.25">
      <c r="A30" s="143">
        <v>17</v>
      </c>
      <c r="B30" s="143"/>
      <c r="C30" s="143"/>
      <c r="D30" s="143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 spans="1:24" ht="19.899999999999999" customHeight="1" x14ac:dyDescent="0.25">
      <c r="A31" s="143">
        <v>18</v>
      </c>
      <c r="B31" s="143"/>
      <c r="C31" s="143"/>
      <c r="D31" s="143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</row>
    <row r="32" spans="1:24" ht="19.899999999999999" customHeight="1" x14ac:dyDescent="0.25">
      <c r="A32" s="143">
        <v>19</v>
      </c>
      <c r="B32" s="143"/>
      <c r="C32" s="143"/>
      <c r="D32" s="143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spans="1:24" ht="19.899999999999999" customHeight="1" x14ac:dyDescent="0.25">
      <c r="A33" s="143">
        <v>20</v>
      </c>
      <c r="B33" s="143"/>
      <c r="C33" s="143"/>
      <c r="D33" s="143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</sheetData>
  <mergeCells count="60">
    <mergeCell ref="A7:B7"/>
    <mergeCell ref="C7:D7"/>
    <mergeCell ref="E7:F7"/>
    <mergeCell ref="A2:X2"/>
    <mergeCell ref="C3:F3"/>
    <mergeCell ref="I3:J3"/>
    <mergeCell ref="O3:X3"/>
    <mergeCell ref="A4:F4"/>
    <mergeCell ref="G4:X4"/>
    <mergeCell ref="D5:H5"/>
    <mergeCell ref="O5:X5"/>
    <mergeCell ref="A6:B6"/>
    <mergeCell ref="C6:D6"/>
    <mergeCell ref="E6:F6"/>
    <mergeCell ref="A8:D9"/>
    <mergeCell ref="E8:X8"/>
    <mergeCell ref="A10:D11"/>
    <mergeCell ref="A12:X12"/>
    <mergeCell ref="A13:D13"/>
    <mergeCell ref="E13:X13"/>
    <mergeCell ref="A14:D14"/>
    <mergeCell ref="E14:X14"/>
    <mergeCell ref="A15:D15"/>
    <mergeCell ref="E15:X15"/>
    <mergeCell ref="A16:D16"/>
    <mergeCell ref="E16:X16"/>
    <mergeCell ref="A17:D17"/>
    <mergeCell ref="E17:X17"/>
    <mergeCell ref="A18:D18"/>
    <mergeCell ref="A19:D19"/>
    <mergeCell ref="E19:X19"/>
    <mergeCell ref="E18:X18"/>
    <mergeCell ref="A20:D20"/>
    <mergeCell ref="E20:X20"/>
    <mergeCell ref="A21:D21"/>
    <mergeCell ref="E21:X21"/>
    <mergeCell ref="A22:D22"/>
    <mergeCell ref="E22:X22"/>
    <mergeCell ref="A23:D23"/>
    <mergeCell ref="A24:D24"/>
    <mergeCell ref="A25:D25"/>
    <mergeCell ref="E23:X23"/>
    <mergeCell ref="E24:X24"/>
    <mergeCell ref="E25:X25"/>
    <mergeCell ref="A26:D26"/>
    <mergeCell ref="A27:D27"/>
    <mergeCell ref="E27:X27"/>
    <mergeCell ref="A28:D28"/>
    <mergeCell ref="E28:X28"/>
    <mergeCell ref="E26:X26"/>
    <mergeCell ref="A32:D32"/>
    <mergeCell ref="E32:X32"/>
    <mergeCell ref="A33:D33"/>
    <mergeCell ref="E33:X33"/>
    <mergeCell ref="A29:D29"/>
    <mergeCell ref="E29:X29"/>
    <mergeCell ref="A30:D30"/>
    <mergeCell ref="E30:X30"/>
    <mergeCell ref="A31:D31"/>
    <mergeCell ref="E31:X31"/>
  </mergeCells>
  <conditionalFormatting sqref="L7">
    <cfRule type="cellIs" dxfId="4" priority="1" operator="lessThan">
      <formula>0.5</formula>
    </cfRule>
  </conditionalFormatting>
  <dataValidations count="2">
    <dataValidation type="list" allowBlank="1" showInputMessage="1" showErrorMessage="1" sqref="A3" xr:uid="{2EA79FC5-4285-40BC-BC72-92E205B6374E}">
      <formula1>$A$1:$A$1</formula1>
    </dataValidation>
    <dataValidation type="list" allowBlank="1" showInputMessage="1" showErrorMessage="1" sqref="O5 H3 K3" xr:uid="{A074CAC7-25B7-4A77-97F6-AA51B4FB8625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484D-1B08-4405-9CD0-49E381FFE6AC}">
  <dimension ref="A1:AN53"/>
  <sheetViews>
    <sheetView tabSelected="1" topLeftCell="A34" zoomScale="80" zoomScaleNormal="80" workbookViewId="0">
      <selection activeCell="I15" sqref="I15"/>
    </sheetView>
  </sheetViews>
  <sheetFormatPr defaultRowHeight="15" x14ac:dyDescent="0.25"/>
  <cols>
    <col min="1" max="1" width="9.140625" style="180"/>
    <col min="2" max="2" width="0.28515625" style="180" customWidth="1"/>
    <col min="3" max="3" width="8.42578125" style="180" customWidth="1"/>
    <col min="4" max="4" width="4.140625" style="180" hidden="1" customWidth="1"/>
    <col min="5" max="5" width="7.7109375" style="180" customWidth="1"/>
    <col min="6" max="6" width="5.7109375" style="180" customWidth="1"/>
    <col min="7" max="10" width="7.7109375" style="180" customWidth="1"/>
    <col min="11" max="11" width="8.85546875" style="180" customWidth="1"/>
    <col min="12" max="14" width="7.7109375" style="180" customWidth="1"/>
    <col min="15" max="16" width="5.7109375" style="180" customWidth="1"/>
    <col min="17" max="27" width="7.7109375" style="180" customWidth="1"/>
    <col min="28" max="28" width="7.140625" style="180" customWidth="1"/>
    <col min="29" max="29" width="7.85546875" style="180" customWidth="1"/>
    <col min="30" max="30" width="9.140625" style="180"/>
    <col min="31" max="32" width="5.85546875" style="180" customWidth="1"/>
    <col min="33" max="34" width="4.85546875" style="180" customWidth="1"/>
    <col min="35" max="35" width="5" style="180" customWidth="1"/>
    <col min="36" max="36" width="4.85546875" style="180" customWidth="1"/>
    <col min="37" max="37" width="5.140625" style="180" customWidth="1"/>
    <col min="38" max="38" width="6.28515625" style="180" customWidth="1"/>
    <col min="39" max="39" width="6.5703125" style="180" customWidth="1"/>
    <col min="40" max="41" width="7.42578125" style="180" customWidth="1"/>
    <col min="42" max="43" width="4.85546875" style="180" customWidth="1"/>
    <col min="44" max="44" width="5.42578125" style="180" customWidth="1"/>
    <col min="45" max="45" width="4.42578125" style="180" customWidth="1"/>
    <col min="46" max="46" width="5.42578125" style="180" customWidth="1"/>
    <col min="47" max="47" width="5.28515625" style="180" customWidth="1"/>
    <col min="48" max="49" width="6.28515625" style="180" customWidth="1"/>
    <col min="50" max="50" width="7.7109375" style="180" customWidth="1"/>
    <col min="51" max="51" width="5.85546875" style="180" customWidth="1"/>
    <col min="52" max="52" width="5.42578125" style="180" customWidth="1"/>
    <col min="53" max="53" width="5.85546875" style="180" customWidth="1"/>
    <col min="54" max="54" width="6.7109375" style="180" customWidth="1"/>
    <col min="55" max="55" width="8.28515625" style="180" customWidth="1"/>
    <col min="56" max="16384" width="9.140625" style="180"/>
  </cols>
  <sheetData>
    <row r="1" spans="1:40" ht="16.5" thickBot="1" x14ac:dyDescent="0.3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4"/>
      <c r="AC1" s="1"/>
      <c r="AD1" s="1"/>
      <c r="AE1" s="1"/>
      <c r="AF1" s="1"/>
      <c r="AG1" s="1"/>
      <c r="AH1" s="1"/>
      <c r="AI1" s="1"/>
    </row>
    <row r="2" spans="1:40" ht="21" thickBot="1" x14ac:dyDescent="0.35">
      <c r="A2" s="179" t="s">
        <v>59</v>
      </c>
      <c r="B2" s="182"/>
      <c r="C2" s="182"/>
      <c r="D2" s="183"/>
      <c r="E2" s="183"/>
      <c r="F2" s="183"/>
      <c r="G2" s="183"/>
      <c r="H2" s="182"/>
      <c r="I2" s="182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4"/>
    </row>
    <row r="3" spans="1:40" ht="18" customHeight="1" x14ac:dyDescent="0.35">
      <c r="B3" s="185" t="s">
        <v>60</v>
      </c>
      <c r="C3" s="186"/>
      <c r="D3" s="187" t="s">
        <v>48</v>
      </c>
      <c r="E3" s="188"/>
      <c r="F3" s="188"/>
      <c r="G3" s="189"/>
      <c r="H3" s="190" t="s">
        <v>61</v>
      </c>
      <c r="I3" s="191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3"/>
      <c r="X3" s="193"/>
      <c r="Y3" s="193"/>
      <c r="Z3" s="193"/>
      <c r="AA3" s="193"/>
      <c r="AB3" s="194"/>
    </row>
    <row r="4" spans="1:40" ht="18" customHeight="1" x14ac:dyDescent="0.25">
      <c r="A4" s="67" t="s">
        <v>2</v>
      </c>
      <c r="B4" s="68"/>
      <c r="C4" s="68"/>
      <c r="D4" s="195" t="s">
        <v>62</v>
      </c>
      <c r="E4" s="196"/>
      <c r="F4" s="196"/>
      <c r="G4" s="196"/>
      <c r="H4" s="196"/>
      <c r="I4" s="196"/>
      <c r="J4" s="196"/>
      <c r="K4" s="196"/>
      <c r="L4" s="196"/>
      <c r="M4" s="197"/>
      <c r="N4" s="198" t="s">
        <v>63</v>
      </c>
      <c r="O4" s="199"/>
      <c r="P4" s="199"/>
      <c r="Q4" s="199"/>
      <c r="R4" s="199"/>
      <c r="S4" s="199"/>
      <c r="T4" s="199"/>
      <c r="U4" s="199"/>
      <c r="V4" s="199"/>
      <c r="W4" s="200" t="s">
        <v>64</v>
      </c>
      <c r="X4" s="200"/>
      <c r="Y4" s="200"/>
      <c r="Z4" s="200"/>
      <c r="AA4" s="200"/>
      <c r="AB4" s="200"/>
      <c r="AC4" s="200"/>
      <c r="AD4" s="200"/>
      <c r="AE4" s="200"/>
      <c r="AF4" s="201" t="s">
        <v>65</v>
      </c>
      <c r="AG4" s="201"/>
      <c r="AH4" s="201"/>
      <c r="AI4" s="201"/>
      <c r="AJ4" s="201"/>
      <c r="AK4" s="201"/>
      <c r="AL4" s="201"/>
      <c r="AM4" s="201"/>
      <c r="AN4" s="201"/>
    </row>
    <row r="5" spans="1:40" ht="31.5" customHeight="1" x14ac:dyDescent="0.25">
      <c r="A5" s="163" t="s">
        <v>3</v>
      </c>
      <c r="B5" s="164"/>
      <c r="C5" s="164" t="s">
        <v>4</v>
      </c>
      <c r="D5" s="164"/>
      <c r="E5" s="202" t="s">
        <v>14</v>
      </c>
      <c r="F5" s="202"/>
      <c r="G5" s="203">
        <v>5</v>
      </c>
      <c r="H5" s="203">
        <v>4</v>
      </c>
      <c r="I5" s="203">
        <v>3</v>
      </c>
      <c r="J5" s="203">
        <v>2</v>
      </c>
      <c r="K5" s="204" t="s">
        <v>11</v>
      </c>
      <c r="L5" s="204" t="s">
        <v>12</v>
      </c>
      <c r="M5" s="205" t="s">
        <v>15</v>
      </c>
      <c r="N5" s="202" t="s">
        <v>14</v>
      </c>
      <c r="O5" s="202"/>
      <c r="P5" s="83" t="s">
        <v>66</v>
      </c>
      <c r="Q5" s="206" t="s">
        <v>67</v>
      </c>
      <c r="R5" s="206" t="s">
        <v>68</v>
      </c>
      <c r="S5" s="206" t="s">
        <v>69</v>
      </c>
      <c r="T5" s="204" t="s">
        <v>11</v>
      </c>
      <c r="U5" s="204" t="s">
        <v>12</v>
      </c>
      <c r="V5" s="207" t="s">
        <v>15</v>
      </c>
      <c r="W5" s="202" t="s">
        <v>14</v>
      </c>
      <c r="X5" s="202"/>
      <c r="Y5" s="208">
        <v>5</v>
      </c>
      <c r="Z5" s="208">
        <v>4</v>
      </c>
      <c r="AA5" s="208">
        <v>3</v>
      </c>
      <c r="AB5" s="208">
        <v>2</v>
      </c>
      <c r="AC5" s="204" t="s">
        <v>11</v>
      </c>
      <c r="AD5" s="204" t="s">
        <v>12</v>
      </c>
      <c r="AE5" s="207" t="s">
        <v>15</v>
      </c>
      <c r="AF5" s="209" t="s">
        <v>14</v>
      </c>
      <c r="AG5" s="209"/>
      <c r="AH5" s="210">
        <v>5</v>
      </c>
      <c r="AI5" s="210">
        <v>4</v>
      </c>
      <c r="AJ5" s="210">
        <v>3</v>
      </c>
      <c r="AK5" s="210">
        <v>2</v>
      </c>
      <c r="AL5" s="204" t="s">
        <v>11</v>
      </c>
      <c r="AM5" s="204" t="s">
        <v>12</v>
      </c>
      <c r="AN5" s="207" t="s">
        <v>15</v>
      </c>
    </row>
    <row r="6" spans="1:40" ht="18" customHeight="1" x14ac:dyDescent="0.3">
      <c r="A6" s="113" t="s">
        <v>42</v>
      </c>
      <c r="B6" s="113"/>
      <c r="C6" s="211">
        <v>31</v>
      </c>
      <c r="D6" s="211"/>
      <c r="E6" s="212"/>
      <c r="F6" s="212"/>
      <c r="G6" s="213"/>
      <c r="H6" s="213"/>
      <c r="I6" s="213"/>
      <c r="J6" s="213"/>
      <c r="K6" s="214" t="e">
        <f>(G6+H6)/E6</f>
        <v>#DIV/0!</v>
      </c>
      <c r="L6" s="214" t="e">
        <f>(G6+H6+I6)/E6</f>
        <v>#DIV/0!</v>
      </c>
      <c r="M6" s="215" t="e">
        <f>J6/E6</f>
        <v>#DIV/0!</v>
      </c>
      <c r="N6" s="212">
        <v>28</v>
      </c>
      <c r="O6" s="212"/>
      <c r="P6" s="216">
        <v>5</v>
      </c>
      <c r="Q6" s="216">
        <v>12</v>
      </c>
      <c r="R6" s="216">
        <v>10</v>
      </c>
      <c r="S6" s="216">
        <v>1</v>
      </c>
      <c r="T6" s="214">
        <f>(P6+Q6)/N6</f>
        <v>0.6071428571428571</v>
      </c>
      <c r="U6" s="214">
        <f>(P6+Q6+R6)/N6</f>
        <v>0.9642857142857143</v>
      </c>
      <c r="V6" s="215">
        <f>S6/N6</f>
        <v>3.5714285714285712E-2</v>
      </c>
      <c r="W6" s="212"/>
      <c r="X6" s="212"/>
      <c r="Y6" s="217"/>
      <c r="Z6" s="217"/>
      <c r="AA6" s="217"/>
      <c r="AB6" s="217"/>
      <c r="AC6" s="214" t="e">
        <f>(X6+Z6)/W6</f>
        <v>#DIV/0!</v>
      </c>
      <c r="AD6" s="214" t="e">
        <f>(X6+Z6+AA6)/W6</f>
        <v>#DIV/0!</v>
      </c>
      <c r="AE6" s="215" t="e">
        <f>AB6/W6</f>
        <v>#DIV/0!</v>
      </c>
      <c r="AF6" s="212"/>
      <c r="AG6" s="212"/>
      <c r="AH6" s="218"/>
      <c r="AI6" s="218"/>
      <c r="AJ6" s="218"/>
      <c r="AK6" s="218"/>
      <c r="AL6" s="214" t="e">
        <f>(AG6+AI6)/AF6</f>
        <v>#DIV/0!</v>
      </c>
      <c r="AM6" s="214" t="e">
        <f>(AG6+AI6+AJ6)/AF6</f>
        <v>#DIV/0!</v>
      </c>
      <c r="AN6" s="215" t="e">
        <f>AK6/AF6</f>
        <v>#DIV/0!</v>
      </c>
    </row>
    <row r="7" spans="1:40" ht="18.75" x14ac:dyDescent="0.3">
      <c r="A7" s="113" t="s">
        <v>70</v>
      </c>
      <c r="B7" s="113"/>
      <c r="C7" s="211">
        <v>31</v>
      </c>
      <c r="D7" s="211"/>
      <c r="E7" s="212"/>
      <c r="F7" s="212"/>
      <c r="G7" s="213"/>
      <c r="H7" s="213"/>
      <c r="I7" s="213"/>
      <c r="J7" s="213"/>
      <c r="K7" s="214" t="e">
        <f t="shared" ref="K7:K13" si="0">(G7+H7)/E7</f>
        <v>#DIV/0!</v>
      </c>
      <c r="L7" s="214" t="e">
        <f t="shared" ref="L7:L13" si="1">(G7+H7+I7)/E7</f>
        <v>#DIV/0!</v>
      </c>
      <c r="M7" s="215" t="e">
        <f t="shared" ref="M7:M13" si="2">J7/E7</f>
        <v>#DIV/0!</v>
      </c>
      <c r="N7" s="212">
        <v>27</v>
      </c>
      <c r="O7" s="212"/>
      <c r="P7" s="216">
        <v>2</v>
      </c>
      <c r="Q7" s="216">
        <v>13</v>
      </c>
      <c r="R7" s="216">
        <v>8</v>
      </c>
      <c r="S7" s="216">
        <v>4</v>
      </c>
      <c r="T7" s="214">
        <f t="shared" ref="T7:T13" si="3">(P7+Q7)/N7</f>
        <v>0.55555555555555558</v>
      </c>
      <c r="U7" s="214">
        <f t="shared" ref="U7:U13" si="4">(P7+Q7+R7)/N7</f>
        <v>0.85185185185185186</v>
      </c>
      <c r="V7" s="215">
        <f t="shared" ref="V7:V13" si="5">S7/N7</f>
        <v>0.14814814814814814</v>
      </c>
      <c r="W7" s="212"/>
      <c r="X7" s="212"/>
      <c r="Y7" s="217"/>
      <c r="Z7" s="217"/>
      <c r="AA7" s="217"/>
      <c r="AB7" s="217"/>
      <c r="AC7" s="214" t="e">
        <f t="shared" ref="AC7:AC13" si="6">(X7+Z7)/W7</f>
        <v>#DIV/0!</v>
      </c>
      <c r="AD7" s="214" t="e">
        <f t="shared" ref="AD7:AD13" si="7">(X7+Z7+AA7)/W7</f>
        <v>#DIV/0!</v>
      </c>
      <c r="AE7" s="215" t="e">
        <f t="shared" ref="AE7:AE13" si="8">AB7/W7</f>
        <v>#DIV/0!</v>
      </c>
      <c r="AF7" s="212"/>
      <c r="AG7" s="212"/>
      <c r="AH7" s="218"/>
      <c r="AI7" s="218"/>
      <c r="AJ7" s="218"/>
      <c r="AK7" s="218"/>
      <c r="AL7" s="214" t="e">
        <f t="shared" ref="AL7:AL13" si="9">(AG7+AI7)/AF7</f>
        <v>#DIV/0!</v>
      </c>
      <c r="AM7" s="214" t="e">
        <f t="shared" ref="AM7:AM13" si="10">(AG7+AI7+AJ7)/AF7</f>
        <v>#DIV/0!</v>
      </c>
      <c r="AN7" s="215" t="e">
        <f t="shared" ref="AN7:AN13" si="11">AK7/AF7</f>
        <v>#DIV/0!</v>
      </c>
    </row>
    <row r="8" spans="1:40" ht="18.75" x14ac:dyDescent="0.3">
      <c r="A8" s="219" t="s">
        <v>44</v>
      </c>
      <c r="B8" s="220"/>
      <c r="C8" s="211">
        <v>30</v>
      </c>
      <c r="D8" s="211"/>
      <c r="E8" s="221"/>
      <c r="F8" s="222"/>
      <c r="G8" s="213"/>
      <c r="H8" s="213"/>
      <c r="I8" s="213"/>
      <c r="J8" s="213"/>
      <c r="K8" s="214" t="e">
        <f t="shared" si="0"/>
        <v>#DIV/0!</v>
      </c>
      <c r="L8" s="214" t="e">
        <f t="shared" si="1"/>
        <v>#DIV/0!</v>
      </c>
      <c r="M8" s="215" t="e">
        <f t="shared" si="2"/>
        <v>#DIV/0!</v>
      </c>
      <c r="N8" s="221">
        <v>26</v>
      </c>
      <c r="O8" s="222"/>
      <c r="P8" s="216">
        <v>0</v>
      </c>
      <c r="Q8" s="216">
        <v>1</v>
      </c>
      <c r="R8" s="216">
        <v>21</v>
      </c>
      <c r="S8" s="216">
        <v>5</v>
      </c>
      <c r="T8" s="214">
        <f t="shared" si="3"/>
        <v>3.8461538461538464E-2</v>
      </c>
      <c r="U8" s="214">
        <f t="shared" si="4"/>
        <v>0.84615384615384615</v>
      </c>
      <c r="V8" s="215">
        <f t="shared" si="5"/>
        <v>0.19230769230769232</v>
      </c>
      <c r="W8" s="221"/>
      <c r="X8" s="222"/>
      <c r="Y8" s="217"/>
      <c r="Z8" s="217"/>
      <c r="AA8" s="217"/>
      <c r="AB8" s="217"/>
      <c r="AC8" s="214" t="e">
        <f t="shared" si="6"/>
        <v>#DIV/0!</v>
      </c>
      <c r="AD8" s="214" t="e">
        <f t="shared" si="7"/>
        <v>#DIV/0!</v>
      </c>
      <c r="AE8" s="215" t="e">
        <f t="shared" si="8"/>
        <v>#DIV/0!</v>
      </c>
      <c r="AF8" s="221"/>
      <c r="AG8" s="222"/>
      <c r="AH8" s="218"/>
      <c r="AI8" s="218"/>
      <c r="AJ8" s="218"/>
      <c r="AK8" s="218"/>
      <c r="AL8" s="214" t="e">
        <f t="shared" si="9"/>
        <v>#DIV/0!</v>
      </c>
      <c r="AM8" s="214" t="e">
        <f t="shared" si="10"/>
        <v>#DIV/0!</v>
      </c>
      <c r="AN8" s="215" t="e">
        <f t="shared" si="11"/>
        <v>#DIV/0!</v>
      </c>
    </row>
    <row r="9" spans="1:40" ht="18.75" x14ac:dyDescent="0.3">
      <c r="A9" s="219" t="s">
        <v>46</v>
      </c>
      <c r="B9" s="220"/>
      <c r="C9" s="54">
        <v>30</v>
      </c>
      <c r="D9" s="54"/>
      <c r="E9" s="221"/>
      <c r="F9" s="222"/>
      <c r="G9" s="213"/>
      <c r="H9" s="213"/>
      <c r="I9" s="213"/>
      <c r="J9" s="213"/>
      <c r="K9" s="214" t="e">
        <f t="shared" si="0"/>
        <v>#DIV/0!</v>
      </c>
      <c r="L9" s="214" t="e">
        <f t="shared" si="1"/>
        <v>#DIV/0!</v>
      </c>
      <c r="M9" s="215" t="e">
        <f t="shared" si="2"/>
        <v>#DIV/0!</v>
      </c>
      <c r="N9" s="221">
        <v>26</v>
      </c>
      <c r="O9" s="222"/>
      <c r="P9" s="216">
        <v>0</v>
      </c>
      <c r="Q9" s="216">
        <v>2</v>
      </c>
      <c r="R9" s="216">
        <v>20</v>
      </c>
      <c r="S9" s="216">
        <v>4</v>
      </c>
      <c r="T9" s="214">
        <f t="shared" si="3"/>
        <v>7.6923076923076927E-2</v>
      </c>
      <c r="U9" s="214">
        <f t="shared" si="4"/>
        <v>0.84615384615384615</v>
      </c>
      <c r="V9" s="215">
        <f t="shared" si="5"/>
        <v>0.15384615384615385</v>
      </c>
      <c r="W9" s="212"/>
      <c r="X9" s="212"/>
      <c r="Y9" s="217"/>
      <c r="Z9" s="217"/>
      <c r="AA9" s="217"/>
      <c r="AB9" s="217"/>
      <c r="AC9" s="214" t="e">
        <f t="shared" si="6"/>
        <v>#DIV/0!</v>
      </c>
      <c r="AD9" s="214" t="e">
        <f t="shared" si="7"/>
        <v>#DIV/0!</v>
      </c>
      <c r="AE9" s="215" t="e">
        <f t="shared" si="8"/>
        <v>#DIV/0!</v>
      </c>
      <c r="AF9" s="212"/>
      <c r="AG9" s="212"/>
      <c r="AH9" s="218"/>
      <c r="AI9" s="218"/>
      <c r="AJ9" s="218"/>
      <c r="AK9" s="218"/>
      <c r="AL9" s="214" t="e">
        <f t="shared" si="9"/>
        <v>#DIV/0!</v>
      </c>
      <c r="AM9" s="214" t="e">
        <f t="shared" si="10"/>
        <v>#DIV/0!</v>
      </c>
      <c r="AN9" s="215" t="e">
        <f t="shared" si="11"/>
        <v>#DIV/0!</v>
      </c>
    </row>
    <row r="10" spans="1:40" ht="18.75" x14ac:dyDescent="0.3">
      <c r="A10" s="113"/>
      <c r="B10" s="113"/>
      <c r="C10" s="211"/>
      <c r="D10" s="211"/>
      <c r="E10" s="221"/>
      <c r="F10" s="222"/>
      <c r="G10" s="223"/>
      <c r="H10" s="223"/>
      <c r="I10" s="223"/>
      <c r="J10" s="223"/>
      <c r="K10" s="214" t="e">
        <f t="shared" si="0"/>
        <v>#DIV/0!</v>
      </c>
      <c r="L10" s="214" t="e">
        <f t="shared" si="1"/>
        <v>#DIV/0!</v>
      </c>
      <c r="M10" s="215" t="e">
        <f t="shared" si="2"/>
        <v>#DIV/0!</v>
      </c>
      <c r="N10" s="212"/>
      <c r="O10" s="212"/>
      <c r="P10" s="216"/>
      <c r="Q10" s="216"/>
      <c r="R10" s="216"/>
      <c r="S10" s="216"/>
      <c r="T10" s="214" t="e">
        <f t="shared" si="3"/>
        <v>#DIV/0!</v>
      </c>
      <c r="U10" s="214" t="e">
        <f t="shared" si="4"/>
        <v>#DIV/0!</v>
      </c>
      <c r="V10" s="215" t="e">
        <f t="shared" si="5"/>
        <v>#DIV/0!</v>
      </c>
      <c r="W10" s="212"/>
      <c r="X10" s="212"/>
      <c r="Y10" s="217"/>
      <c r="Z10" s="217"/>
      <c r="AA10" s="217"/>
      <c r="AB10" s="217"/>
      <c r="AC10" s="214" t="e">
        <f t="shared" si="6"/>
        <v>#DIV/0!</v>
      </c>
      <c r="AD10" s="214" t="e">
        <f t="shared" si="7"/>
        <v>#DIV/0!</v>
      </c>
      <c r="AE10" s="215" t="e">
        <f t="shared" si="8"/>
        <v>#DIV/0!</v>
      </c>
      <c r="AF10" s="212"/>
      <c r="AG10" s="212"/>
      <c r="AH10" s="218"/>
      <c r="AI10" s="218"/>
      <c r="AJ10" s="218"/>
      <c r="AK10" s="218"/>
      <c r="AL10" s="214" t="e">
        <f t="shared" si="9"/>
        <v>#DIV/0!</v>
      </c>
      <c r="AM10" s="214" t="e">
        <f t="shared" si="10"/>
        <v>#DIV/0!</v>
      </c>
      <c r="AN10" s="215" t="e">
        <f t="shared" si="11"/>
        <v>#DIV/0!</v>
      </c>
    </row>
    <row r="11" spans="1:40" ht="18.75" x14ac:dyDescent="0.3">
      <c r="A11" s="113"/>
      <c r="B11" s="113"/>
      <c r="C11" s="211"/>
      <c r="D11" s="211"/>
      <c r="E11" s="221"/>
      <c r="F11" s="222"/>
      <c r="G11" s="223"/>
      <c r="H11" s="223"/>
      <c r="I11" s="223"/>
      <c r="J11" s="223"/>
      <c r="K11" s="214" t="e">
        <f t="shared" si="0"/>
        <v>#DIV/0!</v>
      </c>
      <c r="L11" s="214" t="e">
        <f t="shared" si="1"/>
        <v>#DIV/0!</v>
      </c>
      <c r="M11" s="215" t="e">
        <f t="shared" si="2"/>
        <v>#DIV/0!</v>
      </c>
      <c r="N11" s="212"/>
      <c r="O11" s="212"/>
      <c r="P11" s="216"/>
      <c r="Q11" s="216"/>
      <c r="R11" s="216"/>
      <c r="S11" s="216"/>
      <c r="T11" s="214" t="e">
        <f t="shared" si="3"/>
        <v>#DIV/0!</v>
      </c>
      <c r="U11" s="214" t="e">
        <f t="shared" si="4"/>
        <v>#DIV/0!</v>
      </c>
      <c r="V11" s="215" t="e">
        <f t="shared" si="5"/>
        <v>#DIV/0!</v>
      </c>
      <c r="W11" s="212"/>
      <c r="X11" s="212"/>
      <c r="Y11" s="217"/>
      <c r="Z11" s="217"/>
      <c r="AA11" s="217"/>
      <c r="AB11" s="217"/>
      <c r="AC11" s="214" t="e">
        <f t="shared" si="6"/>
        <v>#DIV/0!</v>
      </c>
      <c r="AD11" s="214" t="e">
        <f t="shared" si="7"/>
        <v>#DIV/0!</v>
      </c>
      <c r="AE11" s="215" t="e">
        <f t="shared" si="8"/>
        <v>#DIV/0!</v>
      </c>
      <c r="AF11" s="212"/>
      <c r="AG11" s="212"/>
      <c r="AH11" s="218"/>
      <c r="AI11" s="218"/>
      <c r="AJ11" s="218"/>
      <c r="AK11" s="218"/>
      <c r="AL11" s="214" t="e">
        <f t="shared" si="9"/>
        <v>#DIV/0!</v>
      </c>
      <c r="AM11" s="214" t="e">
        <f t="shared" si="10"/>
        <v>#DIV/0!</v>
      </c>
      <c r="AN11" s="215" t="e">
        <f t="shared" si="11"/>
        <v>#DIV/0!</v>
      </c>
    </row>
    <row r="12" spans="1:40" ht="18.75" x14ac:dyDescent="0.3">
      <c r="A12" s="219"/>
      <c r="B12" s="220"/>
      <c r="C12" s="211"/>
      <c r="D12" s="211"/>
      <c r="E12" s="221"/>
      <c r="F12" s="222"/>
      <c r="G12" s="223"/>
      <c r="H12" s="223"/>
      <c r="I12" s="223"/>
      <c r="J12" s="223"/>
      <c r="K12" s="214" t="e">
        <f t="shared" si="0"/>
        <v>#DIV/0!</v>
      </c>
      <c r="L12" s="214" t="e">
        <f t="shared" si="1"/>
        <v>#DIV/0!</v>
      </c>
      <c r="M12" s="215" t="e">
        <f t="shared" si="2"/>
        <v>#DIV/0!</v>
      </c>
      <c r="N12" s="212"/>
      <c r="O12" s="212"/>
      <c r="P12" s="216"/>
      <c r="Q12" s="216"/>
      <c r="R12" s="216"/>
      <c r="S12" s="216"/>
      <c r="T12" s="214" t="e">
        <f t="shared" si="3"/>
        <v>#DIV/0!</v>
      </c>
      <c r="U12" s="214" t="e">
        <f t="shared" si="4"/>
        <v>#DIV/0!</v>
      </c>
      <c r="V12" s="215" t="e">
        <f t="shared" si="5"/>
        <v>#DIV/0!</v>
      </c>
      <c r="W12" s="212"/>
      <c r="X12" s="212"/>
      <c r="Y12" s="217"/>
      <c r="Z12" s="217"/>
      <c r="AA12" s="217"/>
      <c r="AB12" s="217"/>
      <c r="AC12" s="214" t="e">
        <f t="shared" si="6"/>
        <v>#DIV/0!</v>
      </c>
      <c r="AD12" s="214" t="e">
        <f t="shared" si="7"/>
        <v>#DIV/0!</v>
      </c>
      <c r="AE12" s="215" t="e">
        <f t="shared" si="8"/>
        <v>#DIV/0!</v>
      </c>
      <c r="AF12" s="212"/>
      <c r="AG12" s="212"/>
      <c r="AH12" s="218"/>
      <c r="AI12" s="218"/>
      <c r="AJ12" s="218"/>
      <c r="AK12" s="218"/>
      <c r="AL12" s="214" t="e">
        <f t="shared" si="9"/>
        <v>#DIV/0!</v>
      </c>
      <c r="AM12" s="214" t="e">
        <f t="shared" si="10"/>
        <v>#DIV/0!</v>
      </c>
      <c r="AN12" s="215" t="e">
        <f t="shared" si="11"/>
        <v>#DIV/0!</v>
      </c>
    </row>
    <row r="13" spans="1:40" ht="18.75" x14ac:dyDescent="0.3">
      <c r="A13" s="219"/>
      <c r="B13" s="220"/>
      <c r="C13" s="211"/>
      <c r="D13" s="211"/>
      <c r="E13" s="221"/>
      <c r="F13" s="222"/>
      <c r="G13" s="223"/>
      <c r="H13" s="223"/>
      <c r="I13" s="223"/>
      <c r="J13" s="223"/>
      <c r="K13" s="214" t="e">
        <f t="shared" si="0"/>
        <v>#DIV/0!</v>
      </c>
      <c r="L13" s="214" t="e">
        <f t="shared" si="1"/>
        <v>#DIV/0!</v>
      </c>
      <c r="M13" s="215" t="e">
        <f t="shared" si="2"/>
        <v>#DIV/0!</v>
      </c>
      <c r="N13" s="212"/>
      <c r="O13" s="212"/>
      <c r="P13" s="216"/>
      <c r="Q13" s="216"/>
      <c r="R13" s="216"/>
      <c r="S13" s="216"/>
      <c r="T13" s="214" t="e">
        <f t="shared" si="3"/>
        <v>#DIV/0!</v>
      </c>
      <c r="U13" s="214" t="e">
        <f t="shared" si="4"/>
        <v>#DIV/0!</v>
      </c>
      <c r="V13" s="215" t="e">
        <f t="shared" si="5"/>
        <v>#DIV/0!</v>
      </c>
      <c r="W13" s="212"/>
      <c r="X13" s="212"/>
      <c r="Y13" s="217"/>
      <c r="Z13" s="217"/>
      <c r="AA13" s="217"/>
      <c r="AB13" s="217"/>
      <c r="AC13" s="214" t="e">
        <f t="shared" si="6"/>
        <v>#DIV/0!</v>
      </c>
      <c r="AD13" s="214" t="e">
        <f t="shared" si="7"/>
        <v>#DIV/0!</v>
      </c>
      <c r="AE13" s="215" t="e">
        <f t="shared" si="8"/>
        <v>#DIV/0!</v>
      </c>
      <c r="AF13" s="212"/>
      <c r="AG13" s="212"/>
      <c r="AH13" s="218"/>
      <c r="AI13" s="218"/>
      <c r="AJ13" s="218"/>
      <c r="AK13" s="218"/>
      <c r="AL13" s="214" t="e">
        <f t="shared" si="9"/>
        <v>#DIV/0!</v>
      </c>
      <c r="AM13" s="214" t="e">
        <f t="shared" si="10"/>
        <v>#DIV/0!</v>
      </c>
      <c r="AN13" s="215" t="e">
        <f t="shared" si="11"/>
        <v>#DIV/0!</v>
      </c>
    </row>
    <row r="14" spans="1:40" ht="18.75" x14ac:dyDescent="0.25">
      <c r="U14" s="224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</row>
    <row r="15" spans="1:40" x14ac:dyDescent="0.25"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</row>
    <row r="16" spans="1:40" x14ac:dyDescent="0.25">
      <c r="E16" s="225"/>
      <c r="F16" s="225"/>
      <c r="G16" s="225"/>
      <c r="H16" s="225"/>
    </row>
    <row r="17" spans="3:18" x14ac:dyDescent="0.25">
      <c r="C17" s="226" t="str">
        <f>A6</f>
        <v>7А</v>
      </c>
      <c r="D17" s="181"/>
      <c r="E17" s="227" t="e">
        <f>K6</f>
        <v>#DIV/0!</v>
      </c>
      <c r="F17" s="228">
        <f t="shared" ref="F17:F24" si="12">T6</f>
        <v>0.6071428571428571</v>
      </c>
      <c r="G17" s="229" t="e">
        <f t="shared" ref="G17:G24" si="13">AC6</f>
        <v>#DIV/0!</v>
      </c>
      <c r="H17" s="230" t="e">
        <f>AL6</f>
        <v>#DIV/0!</v>
      </c>
    </row>
    <row r="18" spans="3:18" x14ac:dyDescent="0.25">
      <c r="C18" s="226" t="str">
        <f t="shared" ref="C18:C24" si="14">A7</f>
        <v>7Б</v>
      </c>
      <c r="D18" s="181"/>
      <c r="E18" s="227" t="e">
        <f t="shared" ref="E18:E24" si="15">K7</f>
        <v>#DIV/0!</v>
      </c>
      <c r="F18" s="228">
        <f t="shared" si="12"/>
        <v>0.55555555555555558</v>
      </c>
      <c r="G18" s="229" t="e">
        <f t="shared" si="13"/>
        <v>#DIV/0!</v>
      </c>
      <c r="H18" s="230" t="e">
        <f t="shared" ref="H18:H24" si="16">AL7</f>
        <v>#DIV/0!</v>
      </c>
    </row>
    <row r="19" spans="3:18" x14ac:dyDescent="0.25">
      <c r="C19" s="226" t="str">
        <f t="shared" si="14"/>
        <v>7В</v>
      </c>
      <c r="D19" s="181"/>
      <c r="E19" s="227" t="e">
        <f t="shared" si="15"/>
        <v>#DIV/0!</v>
      </c>
      <c r="F19" s="228">
        <f t="shared" si="12"/>
        <v>3.8461538461538464E-2</v>
      </c>
      <c r="G19" s="229" t="e">
        <f t="shared" si="13"/>
        <v>#DIV/0!</v>
      </c>
      <c r="H19" s="230" t="e">
        <f t="shared" si="16"/>
        <v>#DIV/0!</v>
      </c>
    </row>
    <row r="20" spans="3:18" x14ac:dyDescent="0.25">
      <c r="C20" s="226" t="str">
        <f t="shared" si="14"/>
        <v>7Г</v>
      </c>
      <c r="D20" s="181"/>
      <c r="E20" s="227" t="e">
        <f t="shared" si="15"/>
        <v>#DIV/0!</v>
      </c>
      <c r="F20" s="228">
        <f t="shared" si="12"/>
        <v>7.6923076923076927E-2</v>
      </c>
      <c r="G20" s="229" t="e">
        <f t="shared" si="13"/>
        <v>#DIV/0!</v>
      </c>
      <c r="H20" s="230" t="e">
        <f t="shared" si="16"/>
        <v>#DIV/0!</v>
      </c>
    </row>
    <row r="21" spans="3:18" x14ac:dyDescent="0.25">
      <c r="C21" s="226">
        <f t="shared" si="14"/>
        <v>0</v>
      </c>
      <c r="D21" s="181"/>
      <c r="E21" s="227" t="e">
        <f t="shared" si="15"/>
        <v>#DIV/0!</v>
      </c>
      <c r="F21" s="228" t="e">
        <f t="shared" si="12"/>
        <v>#DIV/0!</v>
      </c>
      <c r="G21" s="229" t="e">
        <f t="shared" si="13"/>
        <v>#DIV/0!</v>
      </c>
      <c r="H21" s="230" t="e">
        <f t="shared" si="16"/>
        <v>#DIV/0!</v>
      </c>
    </row>
    <row r="22" spans="3:18" x14ac:dyDescent="0.25">
      <c r="C22" s="226">
        <f t="shared" si="14"/>
        <v>0</v>
      </c>
      <c r="D22" s="181"/>
      <c r="E22" s="227" t="e">
        <f t="shared" si="15"/>
        <v>#DIV/0!</v>
      </c>
      <c r="F22" s="228" t="e">
        <f t="shared" si="12"/>
        <v>#DIV/0!</v>
      </c>
      <c r="G22" s="229" t="e">
        <f t="shared" si="13"/>
        <v>#DIV/0!</v>
      </c>
      <c r="H22" s="230" t="e">
        <f t="shared" si="16"/>
        <v>#DIV/0!</v>
      </c>
    </row>
    <row r="23" spans="3:18" x14ac:dyDescent="0.25">
      <c r="C23" s="226">
        <f t="shared" si="14"/>
        <v>0</v>
      </c>
      <c r="D23" s="181"/>
      <c r="E23" s="227" t="e">
        <f t="shared" si="15"/>
        <v>#DIV/0!</v>
      </c>
      <c r="F23" s="228" t="e">
        <f t="shared" si="12"/>
        <v>#DIV/0!</v>
      </c>
      <c r="G23" s="229" t="e">
        <f t="shared" si="13"/>
        <v>#DIV/0!</v>
      </c>
      <c r="H23" s="230" t="e">
        <f t="shared" si="16"/>
        <v>#DIV/0!</v>
      </c>
    </row>
    <row r="24" spans="3:18" x14ac:dyDescent="0.25">
      <c r="C24" s="226">
        <f t="shared" si="14"/>
        <v>0</v>
      </c>
      <c r="D24" s="181"/>
      <c r="E24" s="227" t="e">
        <f t="shared" si="15"/>
        <v>#DIV/0!</v>
      </c>
      <c r="F24" s="228" t="e">
        <f t="shared" si="12"/>
        <v>#DIV/0!</v>
      </c>
      <c r="G24" s="229" t="e">
        <f t="shared" si="13"/>
        <v>#DIV/0!</v>
      </c>
      <c r="H24" s="230" t="e">
        <f t="shared" si="16"/>
        <v>#DIV/0!</v>
      </c>
    </row>
    <row r="25" spans="3:18" x14ac:dyDescent="0.25">
      <c r="E25" s="180" t="s">
        <v>71</v>
      </c>
    </row>
    <row r="30" spans="3:18" ht="23.25" x14ac:dyDescent="0.35">
      <c r="R30" s="231"/>
    </row>
    <row r="32" spans="3:18" x14ac:dyDescent="0.25">
      <c r="C32" s="226" t="str">
        <f>A6</f>
        <v>7А</v>
      </c>
      <c r="D32" s="181"/>
      <c r="E32" s="227" t="e">
        <f>L6</f>
        <v>#DIV/0!</v>
      </c>
      <c r="F32" s="232">
        <f>U6</f>
        <v>0.9642857142857143</v>
      </c>
      <c r="G32" s="229" t="e">
        <f>AD6</f>
        <v>#DIV/0!</v>
      </c>
      <c r="H32" s="230" t="e">
        <f>AM6</f>
        <v>#DIV/0!</v>
      </c>
    </row>
    <row r="33" spans="3:8" x14ac:dyDescent="0.25">
      <c r="C33" s="226" t="str">
        <f t="shared" ref="C33:C39" si="17">A7</f>
        <v>7Б</v>
      </c>
      <c r="D33" s="181"/>
      <c r="E33" s="227" t="e">
        <f t="shared" ref="E33:E39" si="18">L7</f>
        <v>#DIV/0!</v>
      </c>
      <c r="F33" s="232">
        <f t="shared" ref="F33:F39" si="19">U7</f>
        <v>0.85185185185185186</v>
      </c>
      <c r="G33" s="229" t="e">
        <f t="shared" ref="G33:G39" si="20">AD7</f>
        <v>#DIV/0!</v>
      </c>
      <c r="H33" s="230" t="e">
        <f t="shared" ref="H33:H39" si="21">AM7</f>
        <v>#DIV/0!</v>
      </c>
    </row>
    <row r="34" spans="3:8" x14ac:dyDescent="0.25">
      <c r="C34" s="226" t="str">
        <f t="shared" si="17"/>
        <v>7В</v>
      </c>
      <c r="D34" s="181"/>
      <c r="E34" s="227" t="e">
        <f t="shared" si="18"/>
        <v>#DIV/0!</v>
      </c>
      <c r="F34" s="232">
        <f t="shared" si="19"/>
        <v>0.84615384615384615</v>
      </c>
      <c r="G34" s="229" t="e">
        <f t="shared" si="20"/>
        <v>#DIV/0!</v>
      </c>
      <c r="H34" s="230" t="e">
        <f t="shared" si="21"/>
        <v>#DIV/0!</v>
      </c>
    </row>
    <row r="35" spans="3:8" x14ac:dyDescent="0.25">
      <c r="C35" s="226" t="str">
        <f t="shared" si="17"/>
        <v>7Г</v>
      </c>
      <c r="D35" s="181"/>
      <c r="E35" s="227" t="e">
        <f t="shared" si="18"/>
        <v>#DIV/0!</v>
      </c>
      <c r="F35" s="232">
        <f t="shared" si="19"/>
        <v>0.84615384615384615</v>
      </c>
      <c r="G35" s="229" t="e">
        <f t="shared" si="20"/>
        <v>#DIV/0!</v>
      </c>
      <c r="H35" s="230" t="e">
        <f t="shared" si="21"/>
        <v>#DIV/0!</v>
      </c>
    </row>
    <row r="36" spans="3:8" x14ac:dyDescent="0.25">
      <c r="C36" s="226">
        <f t="shared" si="17"/>
        <v>0</v>
      </c>
      <c r="D36" s="181"/>
      <c r="E36" s="227" t="e">
        <f t="shared" si="18"/>
        <v>#DIV/0!</v>
      </c>
      <c r="F36" s="232" t="e">
        <f t="shared" si="19"/>
        <v>#DIV/0!</v>
      </c>
      <c r="G36" s="229" t="e">
        <f t="shared" si="20"/>
        <v>#DIV/0!</v>
      </c>
      <c r="H36" s="230" t="e">
        <f t="shared" si="21"/>
        <v>#DIV/0!</v>
      </c>
    </row>
    <row r="37" spans="3:8" x14ac:dyDescent="0.25">
      <c r="C37" s="226">
        <f t="shared" si="17"/>
        <v>0</v>
      </c>
      <c r="D37" s="181"/>
      <c r="E37" s="227" t="e">
        <f t="shared" si="18"/>
        <v>#DIV/0!</v>
      </c>
      <c r="F37" s="232" t="e">
        <f t="shared" si="19"/>
        <v>#DIV/0!</v>
      </c>
      <c r="G37" s="229" t="e">
        <f t="shared" si="20"/>
        <v>#DIV/0!</v>
      </c>
      <c r="H37" s="230" t="e">
        <f t="shared" si="21"/>
        <v>#DIV/0!</v>
      </c>
    </row>
    <row r="38" spans="3:8" x14ac:dyDescent="0.25">
      <c r="C38" s="226">
        <f t="shared" si="17"/>
        <v>0</v>
      </c>
      <c r="D38" s="181"/>
      <c r="E38" s="227" t="e">
        <f t="shared" si="18"/>
        <v>#DIV/0!</v>
      </c>
      <c r="F38" s="232" t="e">
        <f t="shared" si="19"/>
        <v>#DIV/0!</v>
      </c>
      <c r="G38" s="229" t="e">
        <f t="shared" si="20"/>
        <v>#DIV/0!</v>
      </c>
      <c r="H38" s="230" t="e">
        <f t="shared" si="21"/>
        <v>#DIV/0!</v>
      </c>
    </row>
    <row r="39" spans="3:8" x14ac:dyDescent="0.25">
      <c r="C39" s="226">
        <f t="shared" si="17"/>
        <v>0</v>
      </c>
      <c r="D39" s="181"/>
      <c r="E39" s="227" t="e">
        <f t="shared" si="18"/>
        <v>#DIV/0!</v>
      </c>
      <c r="F39" s="232" t="e">
        <f t="shared" si="19"/>
        <v>#DIV/0!</v>
      </c>
      <c r="G39" s="229" t="e">
        <f t="shared" si="20"/>
        <v>#DIV/0!</v>
      </c>
      <c r="H39" s="230" t="e">
        <f t="shared" si="21"/>
        <v>#DIV/0!</v>
      </c>
    </row>
    <row r="46" spans="3:8" x14ac:dyDescent="0.25">
      <c r="C46" s="233" t="str">
        <f>C32</f>
        <v>7А</v>
      </c>
      <c r="D46" s="181"/>
      <c r="E46" s="227" t="e">
        <f>M6</f>
        <v>#DIV/0!</v>
      </c>
      <c r="F46" s="232">
        <f>V6</f>
        <v>3.5714285714285712E-2</v>
      </c>
      <c r="G46" s="229" t="e">
        <f>AE6</f>
        <v>#DIV/0!</v>
      </c>
      <c r="H46" s="230" t="e">
        <f>AN6</f>
        <v>#DIV/0!</v>
      </c>
    </row>
    <row r="47" spans="3:8" x14ac:dyDescent="0.25">
      <c r="C47" s="233" t="str">
        <f t="shared" ref="C47:C53" si="22">C33</f>
        <v>7Б</v>
      </c>
      <c r="D47" s="181"/>
      <c r="E47" s="227" t="e">
        <f t="shared" ref="E47:E53" si="23">M7</f>
        <v>#DIV/0!</v>
      </c>
      <c r="F47" s="232">
        <f t="shared" ref="F47:F53" si="24">V7</f>
        <v>0.14814814814814814</v>
      </c>
      <c r="G47" s="229" t="e">
        <f t="shared" ref="G47:G53" si="25">AE7</f>
        <v>#DIV/0!</v>
      </c>
      <c r="H47" s="230" t="e">
        <f t="shared" ref="H47:H53" si="26">AN7</f>
        <v>#DIV/0!</v>
      </c>
    </row>
    <row r="48" spans="3:8" x14ac:dyDescent="0.25">
      <c r="C48" s="233" t="str">
        <f t="shared" si="22"/>
        <v>7В</v>
      </c>
      <c r="D48" s="181"/>
      <c r="E48" s="227" t="e">
        <f t="shared" si="23"/>
        <v>#DIV/0!</v>
      </c>
      <c r="F48" s="232">
        <f t="shared" si="24"/>
        <v>0.19230769230769232</v>
      </c>
      <c r="G48" s="229" t="e">
        <f t="shared" si="25"/>
        <v>#DIV/0!</v>
      </c>
      <c r="H48" s="230" t="e">
        <f t="shared" si="26"/>
        <v>#DIV/0!</v>
      </c>
    </row>
    <row r="49" spans="3:8" x14ac:dyDescent="0.25">
      <c r="C49" s="233" t="str">
        <f t="shared" si="22"/>
        <v>7Г</v>
      </c>
      <c r="D49" s="181"/>
      <c r="E49" s="227" t="e">
        <f t="shared" si="23"/>
        <v>#DIV/0!</v>
      </c>
      <c r="F49" s="232">
        <f t="shared" si="24"/>
        <v>0.15384615384615385</v>
      </c>
      <c r="G49" s="229" t="e">
        <f t="shared" si="25"/>
        <v>#DIV/0!</v>
      </c>
      <c r="H49" s="230" t="e">
        <f t="shared" si="26"/>
        <v>#DIV/0!</v>
      </c>
    </row>
    <row r="50" spans="3:8" x14ac:dyDescent="0.25">
      <c r="C50" s="233">
        <f t="shared" si="22"/>
        <v>0</v>
      </c>
      <c r="D50" s="181"/>
      <c r="E50" s="227" t="e">
        <f t="shared" si="23"/>
        <v>#DIV/0!</v>
      </c>
      <c r="F50" s="232" t="e">
        <f t="shared" si="24"/>
        <v>#DIV/0!</v>
      </c>
      <c r="G50" s="229" t="e">
        <f t="shared" si="25"/>
        <v>#DIV/0!</v>
      </c>
      <c r="H50" s="230" t="e">
        <f t="shared" si="26"/>
        <v>#DIV/0!</v>
      </c>
    </row>
    <row r="51" spans="3:8" x14ac:dyDescent="0.25">
      <c r="C51" s="233">
        <f t="shared" si="22"/>
        <v>0</v>
      </c>
      <c r="D51" s="181"/>
      <c r="E51" s="227" t="e">
        <f t="shared" si="23"/>
        <v>#DIV/0!</v>
      </c>
      <c r="F51" s="232" t="e">
        <f t="shared" si="24"/>
        <v>#DIV/0!</v>
      </c>
      <c r="G51" s="229" t="e">
        <f t="shared" si="25"/>
        <v>#DIV/0!</v>
      </c>
      <c r="H51" s="230" t="e">
        <f t="shared" si="26"/>
        <v>#DIV/0!</v>
      </c>
    </row>
    <row r="52" spans="3:8" x14ac:dyDescent="0.25">
      <c r="C52" s="233">
        <f t="shared" si="22"/>
        <v>0</v>
      </c>
      <c r="D52" s="181"/>
      <c r="E52" s="227" t="e">
        <f t="shared" si="23"/>
        <v>#DIV/0!</v>
      </c>
      <c r="F52" s="232" t="e">
        <f t="shared" si="24"/>
        <v>#DIV/0!</v>
      </c>
      <c r="G52" s="229" t="e">
        <f t="shared" si="25"/>
        <v>#DIV/0!</v>
      </c>
      <c r="H52" s="230" t="e">
        <f t="shared" si="26"/>
        <v>#DIV/0!</v>
      </c>
    </row>
    <row r="53" spans="3:8" x14ac:dyDescent="0.25">
      <c r="C53" s="233">
        <f t="shared" si="22"/>
        <v>0</v>
      </c>
      <c r="D53" s="181"/>
      <c r="E53" s="227" t="e">
        <f t="shared" si="23"/>
        <v>#DIV/0!</v>
      </c>
      <c r="F53" s="232" t="e">
        <f t="shared" si="24"/>
        <v>#DIV/0!</v>
      </c>
      <c r="G53" s="229" t="e">
        <f t="shared" si="25"/>
        <v>#DIV/0!</v>
      </c>
      <c r="H53" s="230" t="e">
        <f t="shared" si="26"/>
        <v>#DIV/0!</v>
      </c>
    </row>
  </sheetData>
  <mergeCells count="60">
    <mergeCell ref="A13:B13"/>
    <mergeCell ref="C13:D13"/>
    <mergeCell ref="E13:F13"/>
    <mergeCell ref="N13:O13"/>
    <mergeCell ref="W13:X13"/>
    <mergeCell ref="AF13:AG13"/>
    <mergeCell ref="A12:B12"/>
    <mergeCell ref="C12:D12"/>
    <mergeCell ref="E12:F12"/>
    <mergeCell ref="N12:O12"/>
    <mergeCell ref="W12:X12"/>
    <mergeCell ref="AF12:AG12"/>
    <mergeCell ref="AF10:AG10"/>
    <mergeCell ref="A11:B11"/>
    <mergeCell ref="C11:D11"/>
    <mergeCell ref="E11:F11"/>
    <mergeCell ref="N11:O11"/>
    <mergeCell ref="W11:X11"/>
    <mergeCell ref="AF11:AG11"/>
    <mergeCell ref="A9:B9"/>
    <mergeCell ref="E9:F9"/>
    <mergeCell ref="N9:O9"/>
    <mergeCell ref="W9:X9"/>
    <mergeCell ref="AF9:AG9"/>
    <mergeCell ref="A10:B10"/>
    <mergeCell ref="C10:D10"/>
    <mergeCell ref="E10:F10"/>
    <mergeCell ref="N10:O10"/>
    <mergeCell ref="W10:X10"/>
    <mergeCell ref="A8:B8"/>
    <mergeCell ref="C8:D8"/>
    <mergeCell ref="E8:F8"/>
    <mergeCell ref="N8:O8"/>
    <mergeCell ref="W8:X8"/>
    <mergeCell ref="AF8:AG8"/>
    <mergeCell ref="A7:B7"/>
    <mergeCell ref="C7:D7"/>
    <mergeCell ref="E7:F7"/>
    <mergeCell ref="N7:O7"/>
    <mergeCell ref="W7:X7"/>
    <mergeCell ref="AF7:AG7"/>
    <mergeCell ref="A6:B6"/>
    <mergeCell ref="C6:D6"/>
    <mergeCell ref="E6:F6"/>
    <mergeCell ref="N6:O6"/>
    <mergeCell ref="W6:X6"/>
    <mergeCell ref="AF6:AG6"/>
    <mergeCell ref="AF4:AN4"/>
    <mergeCell ref="A5:B5"/>
    <mergeCell ref="C5:D5"/>
    <mergeCell ref="E5:F5"/>
    <mergeCell ref="N5:O5"/>
    <mergeCell ref="W5:X5"/>
    <mergeCell ref="AF5:AG5"/>
    <mergeCell ref="A2:AB2"/>
    <mergeCell ref="D3:G3"/>
    <mergeCell ref="H3:J3"/>
    <mergeCell ref="D4:M4"/>
    <mergeCell ref="N4:V4"/>
    <mergeCell ref="W4:AE4"/>
  </mergeCells>
  <conditionalFormatting sqref="L6:L13">
    <cfRule type="cellIs" dxfId="3" priority="4" operator="lessThan">
      <formula>0.5</formula>
    </cfRule>
  </conditionalFormatting>
  <conditionalFormatting sqref="AM6:AM13">
    <cfRule type="cellIs" dxfId="2" priority="1" operator="lessThan">
      <formula>0.5</formula>
    </cfRule>
  </conditionalFormatting>
  <conditionalFormatting sqref="U6:U14">
    <cfRule type="cellIs" dxfId="1" priority="3" operator="lessThan">
      <formula>0.5</formula>
    </cfRule>
  </conditionalFormatting>
  <conditionalFormatting sqref="AD6:AD13">
    <cfRule type="cellIs" dxfId="0" priority="2" operator="lessThan">
      <formula>0.5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Поэлементный 7А</vt:lpstr>
      <vt:lpstr>Анализ 7А</vt:lpstr>
      <vt:lpstr>Поэлементный 7Б</vt:lpstr>
      <vt:lpstr>Анализ 7Б</vt:lpstr>
      <vt:lpstr>Поэлементный 7В</vt:lpstr>
      <vt:lpstr>Анализ 7В</vt:lpstr>
      <vt:lpstr>Поэлементный 7Г</vt:lpstr>
      <vt:lpstr>Анализ 7Г</vt:lpstr>
      <vt:lpstr>Анализ по параллели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</dc:creator>
  <cp:lastModifiedBy>user</cp:lastModifiedBy>
  <dcterms:created xsi:type="dcterms:W3CDTF">2020-11-25T18:48:25Z</dcterms:created>
  <dcterms:modified xsi:type="dcterms:W3CDTF">2020-12-27T17:05:16Z</dcterms:modified>
</cp:coreProperties>
</file>